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\3. 물가\1. 물가모니터\7월 생필품\"/>
    </mc:Choice>
  </mc:AlternateContent>
  <bookViews>
    <workbookView xWindow="0" yWindow="0" windowWidth="28800" windowHeight="12390" activeTab="1"/>
  </bookViews>
  <sheets>
    <sheet name="생필품 가격조사표" sheetId="15" r:id="rId1"/>
    <sheet name="가격변동률" sheetId="17" r:id="rId2"/>
  </sheets>
  <calcPr calcId="152511"/>
</workbook>
</file>

<file path=xl/calcChain.xml><?xml version="1.0" encoding="utf-8"?>
<calcChain xmlns="http://schemas.openxmlformats.org/spreadsheetml/2006/main">
  <c r="F16" i="15" l="1"/>
  <c r="F15" i="15"/>
  <c r="F14" i="15"/>
  <c r="I25" i="17" l="1"/>
  <c r="J25" i="17" s="1"/>
  <c r="I22" i="17"/>
  <c r="J22" i="17" s="1"/>
  <c r="I15" i="17"/>
  <c r="J15" i="17" s="1"/>
  <c r="I14" i="17"/>
  <c r="J14" i="17" s="1"/>
  <c r="E19" i="17"/>
  <c r="F19" i="17" s="1"/>
  <c r="E18" i="17"/>
  <c r="F18" i="17" s="1"/>
  <c r="E14" i="17"/>
  <c r="F14" i="17" s="1"/>
  <c r="E10" i="17"/>
  <c r="F10" i="17" s="1"/>
  <c r="E6" i="17"/>
  <c r="F6" i="17" s="1"/>
  <c r="M4" i="17"/>
  <c r="N4" i="17" s="1"/>
  <c r="E22" i="17"/>
  <c r="F22" i="17" s="1"/>
  <c r="E4" i="17"/>
  <c r="F4" i="17" s="1"/>
  <c r="I4" i="17"/>
  <c r="J4" i="17" s="1"/>
  <c r="E5" i="17"/>
  <c r="F5" i="17" s="1"/>
  <c r="I5" i="17"/>
  <c r="J5" i="17" s="1"/>
  <c r="M5" i="17"/>
  <c r="N5" i="17" s="1"/>
  <c r="I6" i="17"/>
  <c r="J6" i="17" s="1"/>
  <c r="M6" i="17"/>
  <c r="N6" i="17" s="1"/>
  <c r="E7" i="17"/>
  <c r="F7" i="17" s="1"/>
  <c r="I7" i="17"/>
  <c r="J7" i="17" s="1"/>
  <c r="M7" i="17"/>
  <c r="N7" i="17" s="1"/>
  <c r="E8" i="17"/>
  <c r="F8" i="17" s="1"/>
  <c r="I8" i="17"/>
  <c r="J8" i="17" s="1"/>
  <c r="M8" i="17"/>
  <c r="N8" i="17" s="1"/>
  <c r="E9" i="17"/>
  <c r="F9" i="17" s="1"/>
  <c r="I9" i="17"/>
  <c r="J9" i="17" s="1"/>
  <c r="M9" i="17"/>
  <c r="N9" i="17"/>
  <c r="I10" i="17"/>
  <c r="J10" i="17" s="1"/>
  <c r="M10" i="17"/>
  <c r="N10" i="17" s="1"/>
  <c r="E11" i="17"/>
  <c r="F11" i="17" s="1"/>
  <c r="I11" i="17"/>
  <c r="J11" i="17" s="1"/>
  <c r="M11" i="17"/>
  <c r="N11" i="17" s="1"/>
  <c r="E12" i="17"/>
  <c r="F12" i="17" s="1"/>
  <c r="I12" i="17"/>
  <c r="J12" i="17" s="1"/>
  <c r="M12" i="17"/>
  <c r="N12" i="17" s="1"/>
  <c r="E13" i="17"/>
  <c r="F13" i="17" s="1"/>
  <c r="I13" i="17"/>
  <c r="J13" i="17" s="1"/>
  <c r="M13" i="17"/>
  <c r="N13" i="17" s="1"/>
  <c r="M14" i="17"/>
  <c r="N14" i="17" s="1"/>
  <c r="E15" i="17"/>
  <c r="F15" i="17" s="1"/>
  <c r="M15" i="17"/>
  <c r="N15" i="17" s="1"/>
  <c r="E16" i="17"/>
  <c r="F16" i="17" s="1"/>
  <c r="I16" i="17"/>
  <c r="J16" i="17" s="1"/>
  <c r="M16" i="17"/>
  <c r="N16" i="17" s="1"/>
  <c r="E17" i="17"/>
  <c r="F17" i="17" s="1"/>
  <c r="I17" i="17"/>
  <c r="J17" i="17" s="1"/>
  <c r="I18" i="17"/>
  <c r="J18" i="17" s="1"/>
  <c r="M18" i="17"/>
  <c r="N18" i="17" s="1"/>
  <c r="I19" i="17"/>
  <c r="J19" i="17" s="1"/>
  <c r="M19" i="17"/>
  <c r="N19" i="17"/>
  <c r="E20" i="17"/>
  <c r="F20" i="17" s="1"/>
  <c r="I20" i="17"/>
  <c r="J20" i="17" s="1"/>
  <c r="M20" i="17"/>
  <c r="N20" i="17"/>
  <c r="E21" i="17"/>
  <c r="F21" i="17" s="1"/>
  <c r="I21" i="17"/>
  <c r="J21" i="17" s="1"/>
  <c r="M21" i="17"/>
  <c r="N21" i="17"/>
  <c r="M22" i="17"/>
  <c r="N22" i="17" s="1"/>
  <c r="E23" i="17"/>
  <c r="F23" i="17" s="1"/>
  <c r="I23" i="17"/>
  <c r="J23" i="17" s="1"/>
  <c r="E24" i="17"/>
  <c r="F24" i="17" s="1"/>
  <c r="I24" i="17"/>
  <c r="J24" i="17" s="1"/>
  <c r="M24" i="17"/>
  <c r="N24" i="17" s="1"/>
  <c r="E25" i="17"/>
  <c r="F25" i="17" s="1"/>
  <c r="M25" i="17"/>
  <c r="N25" i="17" s="1"/>
  <c r="G21" i="15" l="1"/>
  <c r="G22" i="15"/>
  <c r="G23" i="15"/>
  <c r="G24" i="15"/>
  <c r="G25" i="15"/>
  <c r="G2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27" i="15" l="1"/>
  <c r="G19" i="15"/>
  <c r="G20" i="15"/>
  <c r="K22" i="15"/>
  <c r="K23" i="15"/>
  <c r="K24" i="15"/>
  <c r="J21" i="15" l="1"/>
  <c r="K21" i="15" s="1"/>
  <c r="J7" i="15"/>
  <c r="K7" i="15" s="1"/>
  <c r="J8" i="15"/>
  <c r="K8" i="15" s="1"/>
  <c r="J9" i="15"/>
  <c r="K9" i="15" s="1"/>
  <c r="J10" i="15"/>
  <c r="K10" i="15" s="1"/>
  <c r="J11" i="15"/>
  <c r="K11" i="15" s="1"/>
  <c r="J12" i="15"/>
  <c r="K12" i="15" s="1"/>
  <c r="J13" i="15"/>
  <c r="K13" i="15" s="1"/>
  <c r="J14" i="15"/>
  <c r="K14" i="15" s="1"/>
  <c r="J15" i="15"/>
  <c r="K15" i="15" s="1"/>
  <c r="J16" i="15"/>
  <c r="K16" i="15" s="1"/>
  <c r="J17" i="15"/>
  <c r="K17" i="15" s="1"/>
  <c r="J18" i="15"/>
  <c r="K18" i="15" s="1"/>
  <c r="K25" i="15" l="1"/>
  <c r="G6" i="15"/>
  <c r="J19" i="15" l="1"/>
  <c r="K19" i="15" s="1"/>
  <c r="J20" i="15"/>
  <c r="K20" i="15" s="1"/>
  <c r="J6" i="15" l="1"/>
  <c r="K27" i="15" l="1"/>
  <c r="K26" i="15"/>
  <c r="K6" i="15"/>
</calcChain>
</file>

<file path=xl/comments1.xml><?xml version="1.0" encoding="utf-8"?>
<comments xmlns="http://schemas.openxmlformats.org/spreadsheetml/2006/main">
  <authors>
    <author>ADMIN</author>
    <author>user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1.3~1.5kg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1.8kg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중국산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평균가격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중국산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노르웨이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자반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2.7~3.2kg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2~3.2kg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2.7~3kg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3.2kg
</t>
        </r>
      </text>
    </comment>
    <comment ref="H22" authorId="1" shapeId="0">
      <text>
        <r>
          <rPr>
            <b/>
            <sz val="9"/>
            <color indexed="81"/>
            <rFont val="Tahoma"/>
            <family val="2"/>
          </rPr>
          <t>4kg(</t>
        </r>
        <r>
          <rPr>
            <b/>
            <sz val="9"/>
            <color indexed="81"/>
            <rFont val="돋움"/>
            <family val="3"/>
            <charset val="129"/>
          </rPr>
          <t>리필형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돋움"/>
            <family val="3"/>
            <charset val="129"/>
          </rPr>
          <t>깨끗한나라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</t>
        </r>
        <r>
          <rPr>
            <sz val="9"/>
            <color indexed="81"/>
            <rFont val="돋움"/>
            <family val="3"/>
            <charset val="129"/>
          </rPr>
          <t xml:space="preserve">리빙데코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곰표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맑고신선한해표식용유
</t>
        </r>
      </text>
    </comment>
  </commentList>
</comments>
</file>

<file path=xl/sharedStrings.xml><?xml version="1.0" encoding="utf-8"?>
<sst xmlns="http://schemas.openxmlformats.org/spreadsheetml/2006/main" count="97" uniqueCount="91">
  <si>
    <t>구분</t>
    <phoneticPr fontId="5" type="noConversion"/>
  </si>
  <si>
    <t>농
산
물</t>
    <phoneticPr fontId="5" type="noConversion"/>
  </si>
  <si>
    <t>축
산
물</t>
    <phoneticPr fontId="5" type="noConversion"/>
  </si>
  <si>
    <t>수
산
물</t>
    <phoneticPr fontId="5" type="noConversion"/>
  </si>
  <si>
    <t>공
산
품</t>
    <phoneticPr fontId="5" type="noConversion"/>
  </si>
  <si>
    <r>
      <t>품목명</t>
    </r>
    <r>
      <rPr>
        <b/>
        <sz val="11"/>
        <rFont val="나눔고딕"/>
        <family val="3"/>
        <charset val="129"/>
      </rPr>
      <t xml:space="preserve"> </t>
    </r>
    <phoneticPr fontId="5" type="noConversion"/>
  </si>
  <si>
    <r>
      <t xml:space="preserve">사과
</t>
    </r>
    <r>
      <rPr>
        <sz val="9"/>
        <color indexed="63"/>
        <rFont val="나눔고딕"/>
        <family val="3"/>
        <charset val="129"/>
      </rPr>
      <t>부사, 1개(300g정도)</t>
    </r>
    <phoneticPr fontId="5" type="noConversion"/>
  </si>
  <si>
    <r>
      <t xml:space="preserve">배
</t>
    </r>
    <r>
      <rPr>
        <sz val="9"/>
        <color indexed="63"/>
        <rFont val="나눔고딕"/>
        <family val="3"/>
        <charset val="129"/>
      </rPr>
      <t>신고,1개(600g정도)</t>
    </r>
    <phoneticPr fontId="5" type="noConversion"/>
  </si>
  <si>
    <r>
      <t xml:space="preserve">배추            
</t>
    </r>
    <r>
      <rPr>
        <sz val="9"/>
        <color indexed="63"/>
        <rFont val="나눔고딕"/>
        <family val="3"/>
        <charset val="129"/>
      </rPr>
      <t>1포기(2.5~3kg정도)</t>
    </r>
    <phoneticPr fontId="5" type="noConversion"/>
  </si>
  <si>
    <r>
      <t xml:space="preserve">무          
</t>
    </r>
    <r>
      <rPr>
        <sz val="9"/>
        <color indexed="63"/>
        <rFont val="나눔고딕"/>
        <family val="3"/>
        <charset val="129"/>
      </rPr>
      <t>1개(1kg정도)</t>
    </r>
    <phoneticPr fontId="5" type="noConversion"/>
  </si>
  <si>
    <r>
      <t xml:space="preserve">양파        
</t>
    </r>
    <r>
      <rPr>
        <sz val="9"/>
        <color indexed="63"/>
        <rFont val="나눔고딕"/>
        <family val="3"/>
        <charset val="129"/>
      </rPr>
      <t>1망(1.5kg정도)</t>
    </r>
    <phoneticPr fontId="5" type="noConversion"/>
  </si>
  <si>
    <r>
      <t xml:space="preserve">상추     
</t>
    </r>
    <r>
      <rPr>
        <sz val="9"/>
        <color indexed="63"/>
        <rFont val="나눔고딕"/>
        <family val="3"/>
        <charset val="129"/>
      </rPr>
      <t>1봉지(100g정도)</t>
    </r>
    <phoneticPr fontId="5" type="noConversion"/>
  </si>
  <si>
    <r>
      <t xml:space="preserve">오이
</t>
    </r>
    <r>
      <rPr>
        <sz val="8"/>
        <color indexed="63"/>
        <rFont val="나눔고딕"/>
        <family val="3"/>
        <charset val="129"/>
      </rPr>
      <t>1개(다다기)</t>
    </r>
    <phoneticPr fontId="5" type="noConversion"/>
  </si>
  <si>
    <r>
      <t xml:space="preserve">애호박           
</t>
    </r>
    <r>
      <rPr>
        <sz val="8"/>
        <color indexed="63"/>
        <rFont val="나눔고딕"/>
        <family val="3"/>
        <charset val="129"/>
      </rPr>
      <t>1개(보통)</t>
    </r>
    <phoneticPr fontId="5" type="noConversion"/>
  </si>
  <si>
    <r>
      <t>쇠고기</t>
    </r>
    <r>
      <rPr>
        <sz val="9"/>
        <color indexed="63"/>
        <rFont val="나눔고딕"/>
        <family val="3"/>
        <charset val="129"/>
      </rPr>
      <t xml:space="preserve">
한우,불고기(1등급,600g)</t>
    </r>
    <phoneticPr fontId="5" type="noConversion"/>
  </si>
  <si>
    <r>
      <t xml:space="preserve">돼지고기
</t>
    </r>
    <r>
      <rPr>
        <sz val="9"/>
        <color indexed="63"/>
        <rFont val="나눔고딕"/>
        <family val="3"/>
        <charset val="129"/>
      </rPr>
      <t>생삼겹살(600g)</t>
    </r>
    <phoneticPr fontId="5" type="noConversion"/>
  </si>
  <si>
    <r>
      <t xml:space="preserve">닭고기
</t>
    </r>
    <r>
      <rPr>
        <sz val="9"/>
        <color indexed="63"/>
        <rFont val="나눔고딕"/>
        <family val="3"/>
        <charset val="129"/>
      </rPr>
      <t>육계,1마리(1.2kg)</t>
    </r>
    <phoneticPr fontId="5" type="noConversion"/>
  </si>
  <si>
    <r>
      <t xml:space="preserve">달걀
</t>
    </r>
    <r>
      <rPr>
        <sz val="9"/>
        <color indexed="63"/>
        <rFont val="나눔고딕"/>
        <family val="3"/>
        <charset val="129"/>
      </rPr>
      <t>10개(왕란)</t>
    </r>
    <phoneticPr fontId="5" type="noConversion"/>
  </si>
  <si>
    <r>
      <t xml:space="preserve">명태
</t>
    </r>
    <r>
      <rPr>
        <sz val="9"/>
        <color indexed="63"/>
        <rFont val="나눔고딕"/>
        <family val="3"/>
        <charset val="129"/>
      </rPr>
      <t>수입산,1마리(냉동,45cm)</t>
    </r>
    <phoneticPr fontId="5" type="noConversion"/>
  </si>
  <si>
    <r>
      <t xml:space="preserve">물오징어
</t>
    </r>
    <r>
      <rPr>
        <sz val="9"/>
        <color indexed="63"/>
        <rFont val="나눔고딕"/>
        <family val="3"/>
        <charset val="129"/>
      </rPr>
      <t xml:space="preserve">국산,1마리(생물,25cm)  </t>
    </r>
    <r>
      <rPr>
        <b/>
        <sz val="11"/>
        <color indexed="63"/>
        <rFont val="나눔고딕"/>
        <family val="3"/>
        <charset val="129"/>
      </rPr>
      <t xml:space="preserve">    </t>
    </r>
    <phoneticPr fontId="5" type="noConversion"/>
  </si>
  <si>
    <r>
      <t xml:space="preserve">고등어
</t>
    </r>
    <r>
      <rPr>
        <sz val="9"/>
        <color indexed="63"/>
        <rFont val="나눔고딕"/>
        <family val="3"/>
        <charset val="129"/>
      </rPr>
      <t>국산,1마리(생물,30cm)</t>
    </r>
    <phoneticPr fontId="5" type="noConversion"/>
  </si>
  <si>
    <r>
      <t xml:space="preserve">세제
</t>
    </r>
    <r>
      <rPr>
        <sz val="9"/>
        <color indexed="63"/>
        <rFont val="나눔고딕"/>
        <family val="3"/>
        <charset val="129"/>
      </rPr>
      <t>비트(3kg,리필용)</t>
    </r>
    <phoneticPr fontId="5" type="noConversion"/>
  </si>
  <si>
    <r>
      <t xml:space="preserve">설탕
</t>
    </r>
    <r>
      <rPr>
        <sz val="9"/>
        <color indexed="63"/>
        <rFont val="나눔고딕"/>
        <family val="3"/>
        <charset val="129"/>
      </rPr>
      <t>정백당(백설표,1kg)</t>
    </r>
    <phoneticPr fontId="5" type="noConversion"/>
  </si>
  <si>
    <r>
      <t xml:space="preserve">라면
</t>
    </r>
    <r>
      <rPr>
        <sz val="9"/>
        <color indexed="63"/>
        <rFont val="나눔고딕"/>
        <family val="3"/>
        <charset val="129"/>
      </rPr>
      <t>신라면(120g,1개)</t>
    </r>
    <phoneticPr fontId="5" type="noConversion"/>
  </si>
  <si>
    <r>
      <t xml:space="preserve">화장지
</t>
    </r>
    <r>
      <rPr>
        <sz val="9"/>
        <color indexed="63"/>
        <rFont val="나눔고딕"/>
        <family val="3"/>
        <charset val="129"/>
      </rPr>
      <t>비바1개(1롤)</t>
    </r>
    <phoneticPr fontId="5" type="noConversion"/>
  </si>
  <si>
    <r>
      <t xml:space="preserve">밀가루
</t>
    </r>
    <r>
      <rPr>
        <sz val="9"/>
        <color indexed="63"/>
        <rFont val="나눔고딕"/>
        <family val="3"/>
        <charset val="129"/>
      </rPr>
      <t>백설표(중력분,1kg)</t>
    </r>
    <phoneticPr fontId="5" type="noConversion"/>
  </si>
  <si>
    <r>
      <t xml:space="preserve">조기
</t>
    </r>
    <r>
      <rPr>
        <sz val="9"/>
        <color indexed="63"/>
        <rFont val="나눔고딕"/>
        <family val="3"/>
        <charset val="129"/>
      </rPr>
      <t>국산,1마리(냉동20cm)</t>
    </r>
    <phoneticPr fontId="5" type="noConversion"/>
  </si>
  <si>
    <t>중곡
제일시장</t>
  </si>
  <si>
    <t>자양
골목시장</t>
  </si>
  <si>
    <t>화양
시장</t>
  </si>
  <si>
    <t>평균</t>
    <phoneticPr fontId="5" type="noConversion"/>
  </si>
  <si>
    <t>자양동
이마트</t>
  </si>
  <si>
    <t>롯데
마트</t>
  </si>
  <si>
    <t>전     통     시     장</t>
    <phoneticPr fontId="5" type="noConversion"/>
  </si>
  <si>
    <t>대    형    마    트</t>
    <phoneticPr fontId="5" type="noConversion"/>
  </si>
  <si>
    <t>전체 
평균</t>
    <phoneticPr fontId="5" type="noConversion"/>
  </si>
  <si>
    <t xml:space="preserve">평균 </t>
    <phoneticPr fontId="5" type="noConversion"/>
  </si>
  <si>
    <r>
      <t>식용유</t>
    </r>
    <r>
      <rPr>
        <sz val="8"/>
        <color indexed="63"/>
        <rFont val="나눔고딕"/>
        <family val="3"/>
        <charset val="129"/>
      </rPr>
      <t>(올리브유)
백설표(500ml,1개)</t>
    </r>
    <phoneticPr fontId="5" type="noConversion"/>
  </si>
  <si>
    <t xml:space="preserve"> * 위 조사내용은 전통시장과 대형마트의 특성상 상품의 질과 원산지에 따라 
약간의 가격차이가 있음을 알려드립니다.</t>
    <phoneticPr fontId="5" type="noConversion"/>
  </si>
  <si>
    <t>-</t>
    <phoneticPr fontId="5" type="noConversion"/>
  </si>
  <si>
    <t>영동교/
노룬산
시장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</si>
  <si>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</si>
  <si>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</si>
  <si>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</si>
  <si>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</si>
  <si>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</si>
  <si>
    <t>식용유</t>
    <phoneticPr fontId="30" type="noConversion"/>
  </si>
  <si>
    <t>밀가루</t>
    <phoneticPr fontId="32" type="noConversion"/>
  </si>
  <si>
    <t>-</t>
    <phoneticPr fontId="32" type="noConversion"/>
  </si>
  <si>
    <t>-</t>
    <phoneticPr fontId="32" type="noConversion"/>
  </si>
  <si>
    <t>화장지</t>
    <phoneticPr fontId="30" type="noConversion"/>
  </si>
  <si>
    <t>라면</t>
    <phoneticPr fontId="30" type="noConversion"/>
  </si>
  <si>
    <t>설탕</t>
    <phoneticPr fontId="30" type="noConversion"/>
  </si>
  <si>
    <t>세제</t>
    <phoneticPr fontId="30" type="noConversion"/>
  </si>
  <si>
    <t>공
산
품</t>
    <phoneticPr fontId="30" type="noConversion"/>
  </si>
  <si>
    <t>고등어</t>
  </si>
  <si>
    <t>물오징어</t>
    <phoneticPr fontId="32" type="noConversion"/>
  </si>
  <si>
    <t>-</t>
    <phoneticPr fontId="32" type="noConversion"/>
  </si>
  <si>
    <t>명태</t>
  </si>
  <si>
    <t>조기(냉동)</t>
    <phoneticPr fontId="30" type="noConversion"/>
  </si>
  <si>
    <t>수
산
물</t>
    <phoneticPr fontId="30" type="noConversion"/>
  </si>
  <si>
    <t>달걀</t>
  </si>
  <si>
    <t>닭고기</t>
  </si>
  <si>
    <t>돼지고기</t>
  </si>
  <si>
    <t>소고기</t>
    <phoneticPr fontId="30" type="noConversion"/>
  </si>
  <si>
    <t>축
산
물</t>
    <phoneticPr fontId="30" type="noConversion"/>
  </si>
  <si>
    <t>애호박</t>
    <phoneticPr fontId="30" type="noConversion"/>
  </si>
  <si>
    <t>오이</t>
    <phoneticPr fontId="30" type="noConversion"/>
  </si>
  <si>
    <t>상추</t>
    <phoneticPr fontId="32" type="noConversion"/>
  </si>
  <si>
    <t>양파</t>
    <phoneticPr fontId="30" type="noConversion"/>
  </si>
  <si>
    <t>무</t>
    <phoneticPr fontId="30" type="noConversion"/>
  </si>
  <si>
    <t>배추</t>
    <phoneticPr fontId="32" type="noConversion"/>
  </si>
  <si>
    <t>배</t>
    <phoneticPr fontId="32" type="noConversion"/>
  </si>
  <si>
    <t>사과</t>
    <phoneticPr fontId="32" type="noConversion"/>
  </si>
  <si>
    <t>농
산
물</t>
    <phoneticPr fontId="32" type="noConversion"/>
  </si>
  <si>
    <t>변동률</t>
    <phoneticPr fontId="30" type="noConversion"/>
  </si>
  <si>
    <t>이번조사</t>
    <phoneticPr fontId="32" type="noConversion"/>
  </si>
  <si>
    <t>지난조사</t>
    <phoneticPr fontId="32" type="noConversion"/>
  </si>
  <si>
    <t>변동률</t>
    <phoneticPr fontId="32" type="noConversion"/>
  </si>
  <si>
    <t>이번조사</t>
    <phoneticPr fontId="30" type="noConversion"/>
  </si>
  <si>
    <t>지난조사</t>
    <phoneticPr fontId="32" type="noConversion"/>
  </si>
  <si>
    <t>변동률</t>
    <phoneticPr fontId="32" type="noConversion"/>
  </si>
  <si>
    <t>이번조사
평균물가</t>
    <phoneticPr fontId="30" type="noConversion"/>
  </si>
  <si>
    <t>지난조사
평균물가</t>
    <phoneticPr fontId="32" type="noConversion"/>
  </si>
  <si>
    <t>대 형 마 트</t>
    <phoneticPr fontId="30" type="noConversion"/>
  </si>
  <si>
    <t>전 통 시 장</t>
    <phoneticPr fontId="30" type="noConversion"/>
  </si>
  <si>
    <t>전   체</t>
    <phoneticPr fontId="30" type="noConversion"/>
  </si>
  <si>
    <t>품목</t>
  </si>
  <si>
    <t>구분</t>
  </si>
  <si>
    <t>7월 생필품 가격 조사표</t>
    <phoneticPr fontId="5" type="noConversion"/>
  </si>
  <si>
    <t>7월 생활필수품 가격변동률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</si>
</sst>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3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1"/>
      <color indexed="63"/>
      <name val="나눔고딕"/>
      <family val="3"/>
      <charset val="129"/>
    </font>
    <font>
      <sz val="9"/>
      <color indexed="63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1"/>
      <color indexed="63"/>
      <name val="나눔고딕"/>
      <family val="3"/>
      <charset val="129"/>
    </font>
    <font>
      <sz val="8"/>
      <color indexed="63"/>
      <name val="나눔고딕"/>
      <family val="3"/>
      <charset val="129"/>
    </font>
    <font>
      <b/>
      <sz val="14"/>
      <color indexed="12"/>
      <name val="나눔고딕"/>
      <family val="3"/>
      <charset val="129"/>
    </font>
    <font>
      <b/>
      <sz val="26"/>
      <name val="나눔고딕 ExtraBold"/>
      <family val="3"/>
      <charset val="129"/>
    </font>
    <font>
      <b/>
      <sz val="11"/>
      <color theme="1"/>
      <name val="나눔고딕"/>
      <family val="3"/>
      <charset val="129"/>
    </font>
    <font>
      <b/>
      <sz val="14"/>
      <name val="나눔고딕"/>
      <family val="3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</font>
    <font>
      <sz val="12"/>
      <name val="맑은 고딕"/>
      <family val="3"/>
      <charset val="129"/>
    </font>
    <font>
      <b/>
      <sz val="20"/>
      <color indexed="8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5FD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4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10" fillId="5" borderId="2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2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1" fontId="9" fillId="0" borderId="1" xfId="1" applyFont="1" applyBorder="1" applyAlignment="1">
      <alignment vertical="center"/>
    </xf>
    <xf numFmtId="41" fontId="12" fillId="3" borderId="2" xfId="1" applyFont="1" applyFill="1" applyBorder="1" applyAlignment="1">
      <alignment vertical="center" wrapText="1"/>
    </xf>
    <xf numFmtId="41" fontId="12" fillId="6" borderId="2" xfId="1" applyFont="1" applyFill="1" applyBorder="1" applyAlignment="1">
      <alignment vertical="center" wrapText="1"/>
    </xf>
    <xf numFmtId="41" fontId="13" fillId="2" borderId="2" xfId="1" applyFont="1" applyFill="1" applyBorder="1" applyAlignment="1">
      <alignment vertical="center" wrapText="1"/>
    </xf>
    <xf numFmtId="41" fontId="14" fillId="2" borderId="2" xfId="1" applyFont="1" applyFill="1" applyBorder="1" applyAlignment="1">
      <alignment vertical="center" wrapText="1"/>
    </xf>
    <xf numFmtId="41" fontId="12" fillId="2" borderId="2" xfId="1" applyFont="1" applyFill="1" applyBorder="1" applyAlignment="1">
      <alignment vertical="center" wrapText="1"/>
    </xf>
    <xf numFmtId="41" fontId="14" fillId="2" borderId="1" xfId="1" applyFont="1" applyFill="1" applyBorder="1" applyAlignment="1">
      <alignment vertical="center" wrapText="1"/>
    </xf>
    <xf numFmtId="43" fontId="0" fillId="0" borderId="0" xfId="0" applyNumberFormat="1" applyAlignment="1"/>
    <xf numFmtId="41" fontId="9" fillId="0" borderId="0" xfId="1" applyFont="1" applyFill="1" applyBorder="1" applyAlignment="1">
      <alignment vertical="center"/>
    </xf>
    <xf numFmtId="176" fontId="9" fillId="7" borderId="1" xfId="1" applyNumberFormat="1" applyFont="1" applyFill="1" applyBorder="1" applyAlignment="1">
      <alignment horizontal="center" vertical="center"/>
    </xf>
    <xf numFmtId="41" fontId="14" fillId="2" borderId="2" xfId="1" applyFont="1" applyFill="1" applyBorder="1" applyAlignment="1">
      <alignment horizontal="center" vertical="center" wrapText="1"/>
    </xf>
    <xf numFmtId="1" fontId="0" fillId="0" borderId="0" xfId="0" applyNumberFormat="1" applyAlignment="1"/>
    <xf numFmtId="176" fontId="0" fillId="0" borderId="0" xfId="0" applyNumberFormat="1" applyAlignment="1"/>
    <xf numFmtId="176" fontId="12" fillId="6" borderId="2" xfId="1" applyNumberFormat="1" applyFont="1" applyFill="1" applyBorder="1" applyAlignment="1">
      <alignment vertical="center" wrapText="1"/>
    </xf>
    <xf numFmtId="0" fontId="23" fillId="0" borderId="0" xfId="5">
      <alignment vertical="center"/>
    </xf>
    <xf numFmtId="9" fontId="24" fillId="2" borderId="10" xfId="6" applyNumberFormat="1" applyFont="1" applyFill="1" applyBorder="1" applyAlignment="1">
      <alignment horizontal="center" vertical="center" wrapText="1"/>
    </xf>
    <xf numFmtId="9" fontId="25" fillId="2" borderId="11" xfId="6" applyNumberFormat="1" applyFont="1" applyFill="1" applyBorder="1" applyAlignment="1">
      <alignment vertical="center" wrapText="1"/>
    </xf>
    <xf numFmtId="41" fontId="26" fillId="6" borderId="12" xfId="6" applyFont="1" applyFill="1" applyBorder="1" applyAlignment="1">
      <alignment vertical="center" wrapText="1"/>
    </xf>
    <xf numFmtId="176" fontId="27" fillId="8" borderId="12" xfId="7" applyNumberFormat="1" applyFont="1" applyFill="1" applyBorder="1" applyAlignment="1">
      <alignment horizontal="center" vertical="center"/>
    </xf>
    <xf numFmtId="9" fontId="24" fillId="2" borderId="13" xfId="6" applyNumberFormat="1" applyFont="1" applyFill="1" applyBorder="1" applyAlignment="1">
      <alignment vertical="center" wrapText="1"/>
    </xf>
    <xf numFmtId="176" fontId="28" fillId="7" borderId="4" xfId="7" applyNumberFormat="1" applyFont="1" applyFill="1" applyBorder="1" applyAlignment="1">
      <alignment horizontal="center" vertical="center"/>
    </xf>
    <xf numFmtId="0" fontId="29" fillId="9" borderId="12" xfId="5" applyFont="1" applyFill="1" applyBorder="1" applyAlignment="1">
      <alignment horizontal="center" vertical="center" wrapText="1"/>
    </xf>
    <xf numFmtId="9" fontId="24" fillId="2" borderId="15" xfId="6" applyNumberFormat="1" applyFont="1" applyFill="1" applyBorder="1" applyAlignment="1">
      <alignment horizontal="center" vertical="center" wrapText="1"/>
    </xf>
    <xf numFmtId="9" fontId="25" fillId="2" borderId="0" xfId="6" applyNumberFormat="1" applyFont="1" applyFill="1" applyBorder="1" applyAlignment="1">
      <alignment vertical="center" wrapText="1"/>
    </xf>
    <xf numFmtId="41" fontId="26" fillId="6" borderId="3" xfId="6" applyFont="1" applyFill="1" applyBorder="1" applyAlignment="1">
      <alignment vertical="center" wrapText="1"/>
    </xf>
    <xf numFmtId="176" fontId="27" fillId="8" borderId="3" xfId="7" applyNumberFormat="1" applyFont="1" applyFill="1" applyBorder="1" applyAlignment="1">
      <alignment horizontal="center" vertical="center"/>
    </xf>
    <xf numFmtId="9" fontId="24" fillId="2" borderId="8" xfId="6" applyNumberFormat="1" applyFont="1" applyFill="1" applyBorder="1" applyAlignment="1">
      <alignment vertical="center" wrapText="1"/>
    </xf>
    <xf numFmtId="176" fontId="28" fillId="7" borderId="3" xfId="7" applyNumberFormat="1" applyFont="1" applyFill="1" applyBorder="1" applyAlignment="1">
      <alignment horizontal="center" vertical="center"/>
    </xf>
    <xf numFmtId="0" fontId="29" fillId="9" borderId="3" xfId="5" applyFont="1" applyFill="1" applyBorder="1" applyAlignment="1">
      <alignment horizontal="center" vertical="center" wrapText="1"/>
    </xf>
    <xf numFmtId="41" fontId="26" fillId="6" borderId="2" xfId="6" applyFont="1" applyFill="1" applyBorder="1" applyAlignment="1">
      <alignment vertical="center" wrapText="1"/>
    </xf>
    <xf numFmtId="176" fontId="27" fillId="8" borderId="2" xfId="7" applyNumberFormat="1" applyFont="1" applyFill="1" applyBorder="1" applyAlignment="1">
      <alignment horizontal="center" vertical="center"/>
    </xf>
    <xf numFmtId="176" fontId="28" fillId="7" borderId="2" xfId="7" applyNumberFormat="1" applyFont="1" applyFill="1" applyBorder="1" applyAlignment="1">
      <alignment horizontal="center" vertical="center"/>
    </xf>
    <xf numFmtId="0" fontId="29" fillId="9" borderId="2" xfId="5" applyFont="1" applyFill="1" applyBorder="1" applyAlignment="1">
      <alignment horizontal="center" vertical="center" wrapText="1"/>
    </xf>
    <xf numFmtId="9" fontId="24" fillId="2" borderId="18" xfId="6" applyNumberFormat="1" applyFont="1" applyFill="1" applyBorder="1" applyAlignment="1">
      <alignment horizontal="center" vertical="center" wrapText="1"/>
    </xf>
    <xf numFmtId="9" fontId="25" fillId="2" borderId="9" xfId="6" applyNumberFormat="1" applyFont="1" applyFill="1" applyBorder="1" applyAlignment="1">
      <alignment vertical="center" wrapText="1"/>
    </xf>
    <xf numFmtId="41" fontId="26" fillId="6" borderId="4" xfId="6" applyFont="1" applyFill="1" applyBorder="1" applyAlignment="1">
      <alignment vertical="center" wrapText="1"/>
    </xf>
    <xf numFmtId="176" fontId="27" fillId="8" borderId="4" xfId="7" applyNumberFormat="1" applyFont="1" applyFill="1" applyBorder="1" applyAlignment="1">
      <alignment horizontal="center" vertical="center"/>
    </xf>
    <xf numFmtId="9" fontId="24" fillId="2" borderId="19" xfId="6" applyNumberFormat="1" applyFont="1" applyFill="1" applyBorder="1" applyAlignment="1">
      <alignment vertical="center" wrapText="1"/>
    </xf>
    <xf numFmtId="9" fontId="24" fillId="3" borderId="15" xfId="6" applyNumberFormat="1" applyFont="1" applyFill="1" applyBorder="1" applyAlignment="1">
      <alignment horizontal="center" vertical="center" wrapText="1"/>
    </xf>
    <xf numFmtId="9" fontId="25" fillId="3" borderId="20" xfId="6" applyNumberFormat="1" applyFont="1" applyFill="1" applyBorder="1" applyAlignment="1">
      <alignment vertical="center" wrapText="1"/>
    </xf>
    <xf numFmtId="9" fontId="24" fillId="3" borderId="8" xfId="6" applyNumberFormat="1" applyFont="1" applyFill="1" applyBorder="1" applyAlignment="1">
      <alignment vertical="center" wrapText="1"/>
    </xf>
    <xf numFmtId="0" fontId="29" fillId="9" borderId="19" xfId="5" applyFont="1" applyFill="1" applyBorder="1" applyAlignment="1">
      <alignment horizontal="center" vertical="center" wrapText="1"/>
    </xf>
    <xf numFmtId="0" fontId="29" fillId="9" borderId="8" xfId="5" applyFont="1" applyFill="1" applyBorder="1" applyAlignment="1">
      <alignment horizontal="center" vertical="center" wrapText="1"/>
    </xf>
    <xf numFmtId="9" fontId="24" fillId="2" borderId="23" xfId="6" applyNumberFormat="1" applyFont="1" applyFill="1" applyBorder="1" applyAlignment="1">
      <alignment horizontal="center" vertical="center" wrapText="1"/>
    </xf>
    <xf numFmtId="9" fontId="24" fillId="2" borderId="24" xfId="6" applyNumberFormat="1" applyFont="1" applyFill="1" applyBorder="1" applyAlignment="1">
      <alignment vertical="center" wrapText="1"/>
    </xf>
    <xf numFmtId="0" fontId="29" fillId="9" borderId="4" xfId="5" applyFont="1" applyFill="1" applyBorder="1" applyAlignment="1">
      <alignment horizontal="center" vertical="center" wrapText="1"/>
    </xf>
    <xf numFmtId="0" fontId="23" fillId="10" borderId="9" xfId="5" applyFill="1" applyBorder="1" applyAlignment="1">
      <alignment horizontal="center" vertical="center"/>
    </xf>
    <xf numFmtId="0" fontId="23" fillId="10" borderId="27" xfId="5" applyFill="1" applyBorder="1" applyAlignment="1">
      <alignment horizontal="center" vertical="center"/>
    </xf>
    <xf numFmtId="0" fontId="23" fillId="11" borderId="9" xfId="5" applyFill="1" applyBorder="1" applyAlignment="1">
      <alignment horizontal="center" vertical="center"/>
    </xf>
    <xf numFmtId="0" fontId="33" fillId="12" borderId="9" xfId="5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33" fillId="12" borderId="9" xfId="5" applyFont="1" applyFill="1" applyBorder="1" applyAlignment="1">
      <alignment horizontal="center" vertical="center" wrapText="1"/>
    </xf>
    <xf numFmtId="0" fontId="33" fillId="12" borderId="19" xfId="5" applyFont="1" applyFill="1" applyBorder="1" applyAlignment="1">
      <alignment horizontal="center" vertical="center" wrapText="1"/>
    </xf>
    <xf numFmtId="0" fontId="23" fillId="11" borderId="9" xfId="5" applyFill="1" applyBorder="1" applyAlignment="1">
      <alignment horizontal="center" vertical="center" wrapText="1"/>
    </xf>
    <xf numFmtId="0" fontId="23" fillId="10" borderId="9" xfId="5" applyFill="1" applyBorder="1" applyAlignment="1">
      <alignment horizontal="center" vertical="center" wrapText="1"/>
    </xf>
    <xf numFmtId="0" fontId="23" fillId="10" borderId="18" xfId="5" applyFill="1" applyBorder="1" applyAlignment="1">
      <alignment horizontal="center" vertical="center" wrapText="1"/>
    </xf>
    <xf numFmtId="0" fontId="31" fillId="9" borderId="26" xfId="5" applyFont="1" applyFill="1" applyBorder="1" applyAlignment="1">
      <alignment horizontal="center" vertical="center" wrapText="1"/>
    </xf>
    <xf numFmtId="0" fontId="31" fillId="9" borderId="25" xfId="5" applyFont="1" applyFill="1" applyBorder="1" applyAlignment="1">
      <alignment horizontal="center" vertical="center" wrapText="1"/>
    </xf>
    <xf numFmtId="0" fontId="31" fillId="9" borderId="22" xfId="5" applyFont="1" applyFill="1" applyBorder="1" applyAlignment="1">
      <alignment horizontal="center" vertical="center" wrapText="1"/>
    </xf>
    <xf numFmtId="0" fontId="31" fillId="9" borderId="21" xfId="5" applyFont="1" applyFill="1" applyBorder="1" applyAlignment="1">
      <alignment horizontal="center" vertical="center" wrapText="1"/>
    </xf>
    <xf numFmtId="0" fontId="31" fillId="9" borderId="17" xfId="5" applyFont="1" applyFill="1" applyBorder="1" applyAlignment="1">
      <alignment horizontal="center" vertical="center" wrapText="1"/>
    </xf>
    <xf numFmtId="0" fontId="31" fillId="9" borderId="16" xfId="5" applyFont="1" applyFill="1" applyBorder="1" applyAlignment="1">
      <alignment horizontal="center" vertical="center" wrapText="1"/>
    </xf>
    <xf numFmtId="0" fontId="31" fillId="9" borderId="14" xfId="5" applyFont="1" applyFill="1" applyBorder="1" applyAlignment="1">
      <alignment horizontal="center" vertical="center" wrapText="1"/>
    </xf>
    <xf numFmtId="0" fontId="36" fillId="3" borderId="37" xfId="5" applyFont="1" applyFill="1" applyBorder="1" applyAlignment="1">
      <alignment horizontal="center" vertical="center" wrapText="1"/>
    </xf>
    <xf numFmtId="0" fontId="36" fillId="3" borderId="36" xfId="5" applyFont="1" applyFill="1" applyBorder="1" applyAlignment="1">
      <alignment horizontal="center" vertical="center" wrapText="1"/>
    </xf>
    <xf numFmtId="0" fontId="36" fillId="3" borderId="35" xfId="5" applyFont="1" applyFill="1" applyBorder="1" applyAlignment="1">
      <alignment horizontal="center" vertical="center" wrapText="1"/>
    </xf>
    <xf numFmtId="0" fontId="31" fillId="3" borderId="34" xfId="5" applyFont="1" applyFill="1" applyBorder="1" applyAlignment="1">
      <alignment horizontal="center" vertical="center" wrapText="1"/>
    </xf>
    <xf numFmtId="0" fontId="31" fillId="3" borderId="28" xfId="5" applyFont="1" applyFill="1" applyBorder="1" applyAlignment="1">
      <alignment horizontal="center" vertical="center" wrapText="1"/>
    </xf>
    <xf numFmtId="0" fontId="31" fillId="3" borderId="33" xfId="5" applyFont="1" applyFill="1" applyBorder="1" applyAlignment="1">
      <alignment horizontal="center" vertical="center" wrapText="1"/>
    </xf>
    <xf numFmtId="0" fontId="31" fillId="3" borderId="1" xfId="5" applyFont="1" applyFill="1" applyBorder="1" applyAlignment="1">
      <alignment horizontal="center" vertical="center" wrapText="1"/>
    </xf>
    <xf numFmtId="0" fontId="35" fillId="0" borderId="30" xfId="5" applyFont="1" applyFill="1" applyBorder="1" applyAlignment="1">
      <alignment horizontal="center" vertical="center" wrapText="1"/>
    </xf>
    <xf numFmtId="0" fontId="34" fillId="0" borderId="30" xfId="5" applyFont="1" applyFill="1" applyBorder="1" applyAlignment="1">
      <alignment horizontal="center" vertical="center" wrapText="1"/>
    </xf>
    <xf numFmtId="0" fontId="34" fillId="0" borderId="32" xfId="5" applyFont="1" applyFill="1" applyBorder="1" applyAlignment="1">
      <alignment horizontal="center" vertical="center" wrapText="1"/>
    </xf>
    <xf numFmtId="41" fontId="31" fillId="3" borderId="30" xfId="5" applyNumberFormat="1" applyFont="1" applyFill="1" applyBorder="1" applyAlignment="1">
      <alignment horizontal="center" vertical="center" wrapText="1"/>
    </xf>
    <xf numFmtId="41" fontId="31" fillId="3" borderId="31" xfId="5" applyNumberFormat="1" applyFont="1" applyFill="1" applyBorder="1" applyAlignment="1">
      <alignment horizontal="center" vertical="center" wrapText="1"/>
    </xf>
    <xf numFmtId="41" fontId="31" fillId="3" borderId="29" xfId="5" applyNumberFormat="1" applyFont="1" applyFill="1" applyBorder="1" applyAlignment="1">
      <alignment horizontal="center" vertical="center" wrapText="1"/>
    </xf>
  </cellXfs>
  <cellStyles count="8">
    <cellStyle name="쉼표 [0]" xfId="1" builtinId="6"/>
    <cellStyle name="쉼표 [0] 2" xfId="6"/>
    <cellStyle name="쉼표 [0] 2 2" xfId="7"/>
    <cellStyle name="표준" xfId="0" builtinId="0"/>
    <cellStyle name="표준 2" xfId="2"/>
    <cellStyle name="표준 3" xfId="3"/>
    <cellStyle name="표준 4" xfId="4"/>
    <cellStyle name="표준 5" xfId="5"/>
  </cellStyles>
  <dxfs count="2"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mruColors>
      <color rgb="FFF5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10" zoomScale="85" zoomScaleNormal="85" workbookViewId="0">
      <selection activeCell="J6" sqref="J6:J27"/>
    </sheetView>
  </sheetViews>
  <sheetFormatPr defaultRowHeight="14.25" x14ac:dyDescent="0.15"/>
  <cols>
    <col min="1" max="1" width="5.77734375" style="1" customWidth="1"/>
    <col min="2" max="2" width="16.33203125" style="1" customWidth="1"/>
    <col min="3" max="3" width="8.77734375" style="2" customWidth="1"/>
    <col min="4" max="4" width="8.77734375" style="1" customWidth="1"/>
    <col min="5" max="5" width="11.109375" style="1" customWidth="1"/>
    <col min="6" max="6" width="8.77734375" style="1" customWidth="1"/>
    <col min="7" max="7" width="11.21875" style="1" customWidth="1"/>
    <col min="8" max="10" width="8.77734375" style="1" customWidth="1"/>
    <col min="11" max="11" width="8.77734375" style="6" customWidth="1"/>
    <col min="12" max="12" width="9.109375" style="1" bestFit="1" customWidth="1"/>
    <col min="13" max="13" width="10.44140625" style="1" bestFit="1" customWidth="1"/>
    <col min="14" max="16384" width="8.88671875" style="1"/>
  </cols>
  <sheetData>
    <row r="1" spans="1:13" ht="50.25" customHeight="1" x14ac:dyDescent="0.15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0.100000000000001" customHeight="1" x14ac:dyDescent="0.15">
      <c r="A2" s="78" t="s">
        <v>0</v>
      </c>
      <c r="B2" s="81" t="s">
        <v>5</v>
      </c>
      <c r="C2" s="82" t="s">
        <v>33</v>
      </c>
      <c r="D2" s="83"/>
      <c r="E2" s="83"/>
      <c r="F2" s="83"/>
      <c r="G2" s="84"/>
      <c r="H2" s="82" t="s">
        <v>34</v>
      </c>
      <c r="I2" s="83"/>
      <c r="J2" s="84"/>
      <c r="K2" s="58" t="s">
        <v>35</v>
      </c>
    </row>
    <row r="3" spans="1:13" ht="20.100000000000001" customHeight="1" x14ac:dyDescent="0.15">
      <c r="A3" s="79"/>
      <c r="B3" s="81"/>
      <c r="C3" s="72" t="s">
        <v>27</v>
      </c>
      <c r="D3" s="74" t="s">
        <v>28</v>
      </c>
      <c r="E3" s="74" t="s">
        <v>40</v>
      </c>
      <c r="F3" s="74" t="s">
        <v>29</v>
      </c>
      <c r="G3" s="76" t="s">
        <v>30</v>
      </c>
      <c r="H3" s="74" t="s">
        <v>31</v>
      </c>
      <c r="I3" s="74" t="s">
        <v>32</v>
      </c>
      <c r="J3" s="85" t="s">
        <v>36</v>
      </c>
      <c r="K3" s="59"/>
    </row>
    <row r="4" spans="1:13" ht="20.100000000000001" customHeight="1" x14ac:dyDescent="0.15">
      <c r="A4" s="80"/>
      <c r="B4" s="81"/>
      <c r="C4" s="73"/>
      <c r="D4" s="75"/>
      <c r="E4" s="75"/>
      <c r="F4" s="75"/>
      <c r="G4" s="77"/>
      <c r="H4" s="75"/>
      <c r="I4" s="75"/>
      <c r="J4" s="86"/>
      <c r="K4" s="59"/>
    </row>
    <row r="5" spans="1:13" ht="3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7"/>
      <c r="K5" s="7"/>
    </row>
    <row r="6" spans="1:13" ht="30" customHeight="1" x14ac:dyDescent="0.2">
      <c r="A6" s="68" t="s">
        <v>1</v>
      </c>
      <c r="B6" s="3" t="s">
        <v>6</v>
      </c>
      <c r="C6" s="8">
        <v>1416.6666666666667</v>
      </c>
      <c r="D6" s="8">
        <v>3050</v>
      </c>
      <c r="E6" s="8">
        <v>3716.5</v>
      </c>
      <c r="F6" s="9">
        <v>4200</v>
      </c>
      <c r="G6" s="21">
        <f>SUM(C6:F6)/4</f>
        <v>3095.791666666667</v>
      </c>
      <c r="H6" s="9">
        <v>2160</v>
      </c>
      <c r="I6" s="9">
        <v>2500</v>
      </c>
      <c r="J6" s="10">
        <f>SUM(H6:I6)/2</f>
        <v>2330</v>
      </c>
      <c r="K6" s="17">
        <f>SUM(G6,J6)/2</f>
        <v>2712.8958333333335</v>
      </c>
      <c r="L6" s="19"/>
      <c r="M6" s="20"/>
    </row>
    <row r="7" spans="1:13" ht="30" customHeight="1" x14ac:dyDescent="0.2">
      <c r="A7" s="65"/>
      <c r="B7" s="3" t="s">
        <v>7</v>
      </c>
      <c r="C7" s="8">
        <v>4000</v>
      </c>
      <c r="D7" s="8">
        <v>3800</v>
      </c>
      <c r="E7" s="8">
        <v>8800</v>
      </c>
      <c r="F7" s="13">
        <v>4500</v>
      </c>
      <c r="G7" s="21">
        <f t="shared" ref="G7:G18" si="0">SUM(C7:F7)/4</f>
        <v>5275</v>
      </c>
      <c r="H7" s="9">
        <v>4480</v>
      </c>
      <c r="I7" s="9">
        <v>5200</v>
      </c>
      <c r="J7" s="10">
        <f t="shared" ref="J7:J18" si="1">SUM(H7:I7)/2</f>
        <v>4840</v>
      </c>
      <c r="K7" s="17">
        <f t="shared" ref="K7:K24" si="2">SUM(G7,J7)/2</f>
        <v>5057.5</v>
      </c>
      <c r="L7" s="19"/>
      <c r="M7" s="20"/>
    </row>
    <row r="8" spans="1:13" ht="30" customHeight="1" x14ac:dyDescent="0.2">
      <c r="A8" s="65"/>
      <c r="B8" s="3" t="s">
        <v>8</v>
      </c>
      <c r="C8" s="8">
        <v>4333.333333333333</v>
      </c>
      <c r="D8" s="8">
        <v>5000</v>
      </c>
      <c r="E8" s="8">
        <v>2983</v>
      </c>
      <c r="F8" s="12">
        <v>3480</v>
      </c>
      <c r="G8" s="21">
        <f t="shared" si="0"/>
        <v>3949.083333333333</v>
      </c>
      <c r="H8" s="9">
        <v>1780</v>
      </c>
      <c r="I8" s="9">
        <v>2480</v>
      </c>
      <c r="J8" s="10">
        <f t="shared" si="1"/>
        <v>2130</v>
      </c>
      <c r="K8" s="17">
        <f t="shared" si="2"/>
        <v>3039.5416666666665</v>
      </c>
      <c r="L8" s="19"/>
      <c r="M8" s="20"/>
    </row>
    <row r="9" spans="1:13" ht="30" customHeight="1" x14ac:dyDescent="0.2">
      <c r="A9" s="65"/>
      <c r="B9" s="3" t="s">
        <v>9</v>
      </c>
      <c r="C9" s="8">
        <v>1000</v>
      </c>
      <c r="D9" s="8">
        <v>2000</v>
      </c>
      <c r="E9" s="8">
        <v>1800</v>
      </c>
      <c r="F9" s="12">
        <v>1480</v>
      </c>
      <c r="G9" s="21">
        <f t="shared" si="0"/>
        <v>1570</v>
      </c>
      <c r="H9" s="9">
        <v>1680</v>
      </c>
      <c r="I9" s="9">
        <v>1480</v>
      </c>
      <c r="J9" s="10">
        <f t="shared" si="1"/>
        <v>1580</v>
      </c>
      <c r="K9" s="17">
        <f t="shared" si="2"/>
        <v>1575</v>
      </c>
      <c r="L9" s="19"/>
      <c r="M9" s="20"/>
    </row>
    <row r="10" spans="1:13" ht="30" customHeight="1" x14ac:dyDescent="0.2">
      <c r="A10" s="65"/>
      <c r="B10" s="3" t="s">
        <v>10</v>
      </c>
      <c r="C10" s="8">
        <v>2166.6666666666665</v>
      </c>
      <c r="D10" s="8">
        <v>3000</v>
      </c>
      <c r="E10" s="8">
        <v>1850</v>
      </c>
      <c r="F10" s="12">
        <v>3980</v>
      </c>
      <c r="G10" s="21">
        <f t="shared" si="0"/>
        <v>2749.1666666666665</v>
      </c>
      <c r="H10" s="9">
        <v>2980</v>
      </c>
      <c r="I10" s="9">
        <v>2980</v>
      </c>
      <c r="J10" s="10">
        <f t="shared" si="1"/>
        <v>2980</v>
      </c>
      <c r="K10" s="17">
        <f t="shared" si="2"/>
        <v>2864.583333333333</v>
      </c>
      <c r="L10" s="19"/>
      <c r="M10" s="20"/>
    </row>
    <row r="11" spans="1:13" ht="30" customHeight="1" x14ac:dyDescent="0.2">
      <c r="A11" s="65"/>
      <c r="B11" s="3" t="s">
        <v>11</v>
      </c>
      <c r="C11" s="8">
        <v>916.66666666666663</v>
      </c>
      <c r="D11" s="8">
        <v>1400</v>
      </c>
      <c r="E11" s="8">
        <v>1650</v>
      </c>
      <c r="F11" s="12">
        <v>2980</v>
      </c>
      <c r="G11" s="21">
        <f t="shared" si="0"/>
        <v>1736.6666666666665</v>
      </c>
      <c r="H11" s="9">
        <v>2980</v>
      </c>
      <c r="I11" s="9">
        <v>3280</v>
      </c>
      <c r="J11" s="10">
        <f t="shared" si="1"/>
        <v>3130</v>
      </c>
      <c r="K11" s="17">
        <f t="shared" si="2"/>
        <v>2433.333333333333</v>
      </c>
      <c r="L11" s="19"/>
      <c r="M11" s="20"/>
    </row>
    <row r="12" spans="1:13" ht="30" customHeight="1" x14ac:dyDescent="0.2">
      <c r="A12" s="65"/>
      <c r="B12" s="3" t="s">
        <v>12</v>
      </c>
      <c r="C12" s="8">
        <v>613.33333333333337</v>
      </c>
      <c r="D12" s="8">
        <v>625</v>
      </c>
      <c r="E12" s="8">
        <v>616.5</v>
      </c>
      <c r="F12" s="12">
        <v>400</v>
      </c>
      <c r="G12" s="21">
        <f t="shared" si="0"/>
        <v>563.70833333333337</v>
      </c>
      <c r="H12" s="9">
        <v>990</v>
      </c>
      <c r="I12" s="9">
        <v>860</v>
      </c>
      <c r="J12" s="10">
        <f t="shared" si="1"/>
        <v>925</v>
      </c>
      <c r="K12" s="17">
        <f t="shared" si="2"/>
        <v>744.35416666666674</v>
      </c>
      <c r="L12" s="19"/>
      <c r="M12" s="20"/>
    </row>
    <row r="13" spans="1:13" ht="30" customHeight="1" x14ac:dyDescent="0.2">
      <c r="A13" s="69"/>
      <c r="B13" s="4" t="s">
        <v>13</v>
      </c>
      <c r="C13" s="8">
        <v>1000</v>
      </c>
      <c r="D13" s="8">
        <v>545</v>
      </c>
      <c r="E13" s="8">
        <v>900</v>
      </c>
      <c r="F13" s="12">
        <v>1280</v>
      </c>
      <c r="G13" s="21">
        <f t="shared" si="0"/>
        <v>931.25</v>
      </c>
      <c r="H13" s="9">
        <v>1280</v>
      </c>
      <c r="I13" s="9">
        <v>790</v>
      </c>
      <c r="J13" s="10">
        <f t="shared" si="1"/>
        <v>1035</v>
      </c>
      <c r="K13" s="17">
        <f t="shared" si="2"/>
        <v>983.125</v>
      </c>
      <c r="L13" s="19"/>
      <c r="M13" s="20"/>
    </row>
    <row r="14" spans="1:13" ht="30" customHeight="1" x14ac:dyDescent="0.2">
      <c r="A14" s="68" t="s">
        <v>2</v>
      </c>
      <c r="B14" s="3" t="s">
        <v>14</v>
      </c>
      <c r="C14" s="8">
        <v>29600</v>
      </c>
      <c r="D14" s="8">
        <v>29460</v>
      </c>
      <c r="E14" s="8">
        <v>27500</v>
      </c>
      <c r="F14" s="12">
        <f>18800*2</f>
        <v>37600</v>
      </c>
      <c r="G14" s="21">
        <f t="shared" si="0"/>
        <v>31040</v>
      </c>
      <c r="H14" s="9">
        <v>40080</v>
      </c>
      <c r="I14" s="9">
        <v>36000</v>
      </c>
      <c r="J14" s="10">
        <f t="shared" si="1"/>
        <v>38040</v>
      </c>
      <c r="K14" s="17">
        <f t="shared" si="2"/>
        <v>34540</v>
      </c>
      <c r="L14" s="19"/>
      <c r="M14" s="20"/>
    </row>
    <row r="15" spans="1:13" ht="30" customHeight="1" x14ac:dyDescent="0.2">
      <c r="A15" s="65"/>
      <c r="B15" s="3" t="s">
        <v>15</v>
      </c>
      <c r="C15" s="8">
        <v>16033.333333333334</v>
      </c>
      <c r="D15" s="8">
        <v>13800</v>
      </c>
      <c r="E15" s="8">
        <v>17200</v>
      </c>
      <c r="F15" s="12">
        <f>(16800/5)*6</f>
        <v>20160</v>
      </c>
      <c r="G15" s="21">
        <f t="shared" si="0"/>
        <v>16798.333333333336</v>
      </c>
      <c r="H15" s="9">
        <v>23880</v>
      </c>
      <c r="I15" s="9">
        <v>21480</v>
      </c>
      <c r="J15" s="10">
        <f t="shared" si="1"/>
        <v>22680</v>
      </c>
      <c r="K15" s="17">
        <f t="shared" si="2"/>
        <v>19739.166666666668</v>
      </c>
      <c r="L15" s="19"/>
      <c r="M15" s="20"/>
    </row>
    <row r="16" spans="1:13" ht="30" customHeight="1" x14ac:dyDescent="0.2">
      <c r="A16" s="65"/>
      <c r="B16" s="3" t="s">
        <v>16</v>
      </c>
      <c r="C16" s="8">
        <v>6000</v>
      </c>
      <c r="D16" s="8">
        <v>6500</v>
      </c>
      <c r="E16" s="8">
        <v>5500</v>
      </c>
      <c r="F16" s="14">
        <f>790*12</f>
        <v>9480</v>
      </c>
      <c r="G16" s="21">
        <f t="shared" si="0"/>
        <v>6870</v>
      </c>
      <c r="H16" s="9">
        <v>6980</v>
      </c>
      <c r="I16" s="9">
        <v>7980</v>
      </c>
      <c r="J16" s="10">
        <f t="shared" si="1"/>
        <v>7480</v>
      </c>
      <c r="K16" s="17">
        <f t="shared" si="2"/>
        <v>7175</v>
      </c>
      <c r="L16" s="19"/>
      <c r="M16" s="20"/>
    </row>
    <row r="17" spans="1:13" ht="30" customHeight="1" x14ac:dyDescent="0.15">
      <c r="A17" s="65"/>
      <c r="B17" s="5" t="s">
        <v>17</v>
      </c>
      <c r="C17" s="8">
        <v>3250</v>
      </c>
      <c r="D17" s="8">
        <v>3990</v>
      </c>
      <c r="E17" s="8">
        <v>3049.5</v>
      </c>
      <c r="F17" s="12">
        <v>5980</v>
      </c>
      <c r="G17" s="21">
        <f t="shared" si="0"/>
        <v>4067.375</v>
      </c>
      <c r="H17" s="9">
        <v>4680</v>
      </c>
      <c r="I17" s="9">
        <v>4580</v>
      </c>
      <c r="J17" s="10">
        <f t="shared" si="1"/>
        <v>4630</v>
      </c>
      <c r="K17" s="17">
        <f t="shared" si="2"/>
        <v>4348.6875</v>
      </c>
      <c r="L17" s="19"/>
      <c r="M17" s="20"/>
    </row>
    <row r="18" spans="1:13" ht="30" customHeight="1" x14ac:dyDescent="0.2">
      <c r="A18" s="70" t="s">
        <v>3</v>
      </c>
      <c r="B18" s="4" t="s">
        <v>26</v>
      </c>
      <c r="C18" s="8">
        <v>1956.6666666666667</v>
      </c>
      <c r="D18" s="8">
        <v>3750</v>
      </c>
      <c r="E18" s="8">
        <v>737</v>
      </c>
      <c r="F18" s="14">
        <v>1200</v>
      </c>
      <c r="G18" s="21">
        <f t="shared" si="0"/>
        <v>1910.9166666666667</v>
      </c>
      <c r="H18" s="9">
        <v>1980</v>
      </c>
      <c r="I18" s="9">
        <v>3980</v>
      </c>
      <c r="J18" s="10">
        <f t="shared" si="1"/>
        <v>2980</v>
      </c>
      <c r="K18" s="17">
        <f t="shared" si="2"/>
        <v>2445.4583333333335</v>
      </c>
      <c r="L18" s="19"/>
      <c r="M18" s="20"/>
    </row>
    <row r="19" spans="1:13" ht="36" customHeight="1" x14ac:dyDescent="0.2">
      <c r="A19" s="71"/>
      <c r="B19" s="4" t="s">
        <v>18</v>
      </c>
      <c r="C19" s="8">
        <v>3500</v>
      </c>
      <c r="D19" s="8">
        <v>4000</v>
      </c>
      <c r="E19" s="8">
        <v>6000</v>
      </c>
      <c r="F19" s="14" t="s">
        <v>41</v>
      </c>
      <c r="G19" s="21">
        <f>SUM(C19:F19)/3</f>
        <v>4500</v>
      </c>
      <c r="H19" s="9">
        <v>5980</v>
      </c>
      <c r="I19" s="9">
        <v>3480</v>
      </c>
      <c r="J19" s="10">
        <f>SUM(H19:I19)/1</f>
        <v>9460</v>
      </c>
      <c r="K19" s="17">
        <f t="shared" si="2"/>
        <v>6980</v>
      </c>
      <c r="L19" s="19"/>
      <c r="M19" s="20"/>
    </row>
    <row r="20" spans="1:13" ht="30" customHeight="1" x14ac:dyDescent="0.2">
      <c r="A20" s="71"/>
      <c r="B20" s="4" t="s">
        <v>19</v>
      </c>
      <c r="C20" s="8">
        <v>4000</v>
      </c>
      <c r="D20" s="8">
        <v>3250</v>
      </c>
      <c r="E20" s="8">
        <v>5900</v>
      </c>
      <c r="F20" s="8">
        <v>3400</v>
      </c>
      <c r="G20" s="21">
        <f t="shared" ref="G20:G26" si="3">SUM(C20:F20)/4</f>
        <v>4137.5</v>
      </c>
      <c r="H20" s="9">
        <v>3980</v>
      </c>
      <c r="I20" s="9">
        <v>4800</v>
      </c>
      <c r="J20" s="10">
        <f t="shared" ref="J20:J21" si="4">SUM(H20:I20)/2</f>
        <v>4390</v>
      </c>
      <c r="K20" s="17">
        <f t="shared" si="2"/>
        <v>4263.75</v>
      </c>
      <c r="L20" s="19"/>
      <c r="M20" s="20"/>
    </row>
    <row r="21" spans="1:13" ht="30" customHeight="1" x14ac:dyDescent="0.2">
      <c r="A21" s="71"/>
      <c r="B21" s="4" t="s">
        <v>20</v>
      </c>
      <c r="C21" s="8">
        <v>5000</v>
      </c>
      <c r="D21" s="8">
        <v>3500</v>
      </c>
      <c r="E21" s="8">
        <v>2450</v>
      </c>
      <c r="F21" s="14">
        <v>6800</v>
      </c>
      <c r="G21" s="21">
        <f t="shared" si="3"/>
        <v>4437.5</v>
      </c>
      <c r="H21" s="9">
        <v>3980</v>
      </c>
      <c r="I21" s="9">
        <v>3400</v>
      </c>
      <c r="J21" s="10">
        <f t="shared" si="4"/>
        <v>3690</v>
      </c>
      <c r="K21" s="17">
        <f t="shared" si="2"/>
        <v>4063.75</v>
      </c>
      <c r="L21" s="19"/>
      <c r="M21" s="20"/>
    </row>
    <row r="22" spans="1:13" ht="30" customHeight="1" x14ac:dyDescent="0.2">
      <c r="A22" s="64" t="s">
        <v>4</v>
      </c>
      <c r="B22" s="3" t="s">
        <v>21</v>
      </c>
      <c r="C22" s="8">
        <v>8600</v>
      </c>
      <c r="D22" s="8">
        <v>8725</v>
      </c>
      <c r="E22" s="8">
        <v>6810</v>
      </c>
      <c r="F22" s="14">
        <v>6400</v>
      </c>
      <c r="G22" s="21">
        <f t="shared" si="3"/>
        <v>7633.75</v>
      </c>
      <c r="H22" s="11">
        <v>9900</v>
      </c>
      <c r="I22" s="12" t="s">
        <v>41</v>
      </c>
      <c r="J22" s="10">
        <v>9900</v>
      </c>
      <c r="K22" s="17">
        <f t="shared" si="2"/>
        <v>8766.875</v>
      </c>
      <c r="L22" s="19"/>
      <c r="M22" s="20"/>
    </row>
    <row r="23" spans="1:13" ht="30" customHeight="1" x14ac:dyDescent="0.2">
      <c r="A23" s="65"/>
      <c r="B23" s="3" t="s">
        <v>22</v>
      </c>
      <c r="C23" s="8">
        <v>1875</v>
      </c>
      <c r="D23" s="8">
        <v>1775</v>
      </c>
      <c r="E23" s="8">
        <v>1895</v>
      </c>
      <c r="F23" s="12">
        <v>1700</v>
      </c>
      <c r="G23" s="21">
        <f t="shared" si="3"/>
        <v>1811.25</v>
      </c>
      <c r="H23" s="11">
        <v>1580</v>
      </c>
      <c r="I23" s="12" t="s">
        <v>42</v>
      </c>
      <c r="J23" s="10">
        <v>3300</v>
      </c>
      <c r="K23" s="17">
        <f t="shared" si="2"/>
        <v>2555.625</v>
      </c>
      <c r="L23" s="19"/>
      <c r="M23" s="20"/>
    </row>
    <row r="24" spans="1:13" ht="30" customHeight="1" x14ac:dyDescent="0.2">
      <c r="A24" s="65"/>
      <c r="B24" s="4" t="s">
        <v>23</v>
      </c>
      <c r="C24" s="8">
        <v>690</v>
      </c>
      <c r="D24" s="8">
        <v>713</v>
      </c>
      <c r="E24" s="8">
        <v>680</v>
      </c>
      <c r="F24" s="12">
        <v>670</v>
      </c>
      <c r="G24" s="21">
        <f t="shared" si="3"/>
        <v>688.25</v>
      </c>
      <c r="H24" s="12">
        <v>676</v>
      </c>
      <c r="I24" s="14" t="s">
        <v>44</v>
      </c>
      <c r="J24" s="10">
        <v>676</v>
      </c>
      <c r="K24" s="17">
        <f t="shared" si="2"/>
        <v>682.125</v>
      </c>
      <c r="L24" s="19"/>
      <c r="M24" s="20"/>
    </row>
    <row r="25" spans="1:13" ht="30" customHeight="1" x14ac:dyDescent="0.2">
      <c r="A25" s="65"/>
      <c r="B25" s="4" t="s">
        <v>24</v>
      </c>
      <c r="C25" s="8">
        <v>655</v>
      </c>
      <c r="D25" s="8">
        <v>611.5</v>
      </c>
      <c r="E25" s="8">
        <v>247.5</v>
      </c>
      <c r="F25" s="14">
        <v>800</v>
      </c>
      <c r="G25" s="21">
        <f t="shared" si="3"/>
        <v>578.5</v>
      </c>
      <c r="H25" s="18" t="s">
        <v>39</v>
      </c>
      <c r="I25" s="14" t="s">
        <v>43</v>
      </c>
      <c r="J25" s="10" t="s">
        <v>45</v>
      </c>
      <c r="K25" s="17">
        <f>G25</f>
        <v>578.5</v>
      </c>
      <c r="L25" s="19"/>
      <c r="M25" s="20"/>
    </row>
    <row r="26" spans="1:13" ht="30" customHeight="1" x14ac:dyDescent="0.2">
      <c r="A26" s="65"/>
      <c r="B26" s="4" t="s">
        <v>25</v>
      </c>
      <c r="C26" s="8">
        <v>1400</v>
      </c>
      <c r="D26" s="8">
        <v>1555</v>
      </c>
      <c r="E26" s="8">
        <v>1145</v>
      </c>
      <c r="F26" s="14">
        <v>1500</v>
      </c>
      <c r="G26" s="21">
        <f t="shared" si="3"/>
        <v>1400</v>
      </c>
      <c r="H26" s="14">
        <v>1120</v>
      </c>
      <c r="I26" s="14" t="s">
        <v>44</v>
      </c>
      <c r="J26" s="10">
        <v>1120</v>
      </c>
      <c r="K26" s="17">
        <f t="shared" ref="K26:K27" si="5">SUM(G26,J26)/2</f>
        <v>1260</v>
      </c>
      <c r="L26" s="19"/>
      <c r="M26" s="20"/>
    </row>
    <row r="27" spans="1:13" ht="30" customHeight="1" x14ac:dyDescent="0.2">
      <c r="A27" s="65"/>
      <c r="B27" s="3" t="s">
        <v>37</v>
      </c>
      <c r="C27" s="8">
        <v>0</v>
      </c>
      <c r="D27" s="8">
        <v>7815</v>
      </c>
      <c r="E27" s="8">
        <v>8115</v>
      </c>
      <c r="F27" s="12">
        <v>9680</v>
      </c>
      <c r="G27" s="21">
        <f>SUM(C27:F27)/3</f>
        <v>8536.6666666666661</v>
      </c>
      <c r="H27" s="12">
        <v>4250</v>
      </c>
      <c r="I27" s="12" t="s">
        <v>44</v>
      </c>
      <c r="J27" s="10">
        <v>4250</v>
      </c>
      <c r="K27" s="17">
        <f t="shared" si="5"/>
        <v>6393.333333333333</v>
      </c>
      <c r="L27" s="19"/>
      <c r="M27" s="20"/>
    </row>
    <row r="28" spans="1:13" ht="45" customHeight="1" x14ac:dyDescent="0.15">
      <c r="A28" s="60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2"/>
      <c r="M28" s="15"/>
    </row>
    <row r="29" spans="1:13" x14ac:dyDescent="0.15">
      <c r="D29" s="16"/>
    </row>
  </sheetData>
  <mergeCells count="20">
    <mergeCell ref="H3:H4"/>
    <mergeCell ref="I3:I4"/>
    <mergeCell ref="J3:J4"/>
    <mergeCell ref="H2:J2"/>
    <mergeCell ref="K2:K4"/>
    <mergeCell ref="A28:K28"/>
    <mergeCell ref="A1:K1"/>
    <mergeCell ref="A22:A27"/>
    <mergeCell ref="A5:J5"/>
    <mergeCell ref="A6:A13"/>
    <mergeCell ref="A14:A17"/>
    <mergeCell ref="A18:A21"/>
    <mergeCell ref="C3:C4"/>
    <mergeCell ref="D3:D4"/>
    <mergeCell ref="E3:E4"/>
    <mergeCell ref="F3:F4"/>
    <mergeCell ref="G3:G4"/>
    <mergeCell ref="A2:A4"/>
    <mergeCell ref="B2:B4"/>
    <mergeCell ref="C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A2" sqref="A2:A3"/>
    </sheetView>
  </sheetViews>
  <sheetFormatPr defaultRowHeight="16.5" x14ac:dyDescent="0.15"/>
  <cols>
    <col min="1" max="1" width="8.88671875" style="22"/>
    <col min="2" max="2" width="11.5546875" style="22" customWidth="1"/>
    <col min="3" max="16384" width="8.88671875" style="22"/>
  </cols>
  <sheetData>
    <row r="1" spans="1:14" ht="32.25" thickBot="1" x14ac:dyDescent="0.2">
      <c r="A1" s="99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7.25" x14ac:dyDescent="0.15">
      <c r="A2" s="102" t="s">
        <v>88</v>
      </c>
      <c r="B2" s="104" t="s">
        <v>87</v>
      </c>
      <c r="C2" s="106" t="s">
        <v>86</v>
      </c>
      <c r="D2" s="107"/>
      <c r="E2" s="107"/>
      <c r="F2" s="108"/>
      <c r="G2" s="109" t="s">
        <v>85</v>
      </c>
      <c r="H2" s="109"/>
      <c r="I2" s="109"/>
      <c r="J2" s="109"/>
      <c r="K2" s="110" t="s">
        <v>84</v>
      </c>
      <c r="L2" s="109"/>
      <c r="M2" s="109"/>
      <c r="N2" s="111"/>
    </row>
    <row r="3" spans="1:14" ht="33" x14ac:dyDescent="0.15">
      <c r="A3" s="103"/>
      <c r="B3" s="105"/>
      <c r="C3" s="57" t="s">
        <v>83</v>
      </c>
      <c r="D3" s="57" t="s">
        <v>82</v>
      </c>
      <c r="E3" s="87" t="s">
        <v>81</v>
      </c>
      <c r="F3" s="88"/>
      <c r="G3" s="56" t="s">
        <v>80</v>
      </c>
      <c r="H3" s="56" t="s">
        <v>79</v>
      </c>
      <c r="I3" s="89" t="s">
        <v>78</v>
      </c>
      <c r="J3" s="89"/>
      <c r="K3" s="55" t="s">
        <v>77</v>
      </c>
      <c r="L3" s="54" t="s">
        <v>76</v>
      </c>
      <c r="M3" s="90" t="s">
        <v>75</v>
      </c>
      <c r="N3" s="91"/>
    </row>
    <row r="4" spans="1:14" ht="17.25" x14ac:dyDescent="0.15">
      <c r="A4" s="92" t="s">
        <v>74</v>
      </c>
      <c r="B4" s="36" t="s">
        <v>73</v>
      </c>
      <c r="C4" s="38">
        <v>3119.5625</v>
      </c>
      <c r="D4" s="39">
        <v>2712.8958333333335</v>
      </c>
      <c r="E4" s="31">
        <f t="shared" ref="E4:E25" si="0">D4/C4</f>
        <v>0.86963983998824623</v>
      </c>
      <c r="F4" s="34" t="str">
        <f t="shared" ref="F4:F25" si="1">IF(E4&lt;100%,"▼",IF(E4&gt;100%,"▲","-"))</f>
        <v>▼</v>
      </c>
      <c r="G4" s="38">
        <v>4114.125</v>
      </c>
      <c r="H4" s="37">
        <v>3095.791666666667</v>
      </c>
      <c r="I4" s="31">
        <f t="shared" ref="I4:I25" si="2">H4/G4</f>
        <v>0.75247875712737633</v>
      </c>
      <c r="J4" s="34" t="str">
        <f t="shared" ref="J4:J25" si="3">IF(I4&lt;100%,"▼",IF(I4&gt;100%,"▲","-"))</f>
        <v>▼</v>
      </c>
      <c r="K4" s="38">
        <v>2125</v>
      </c>
      <c r="L4" s="37">
        <v>2330</v>
      </c>
      <c r="M4" s="31">
        <f t="shared" ref="M4:M16" si="4">L4/K4</f>
        <v>1.0964705882352941</v>
      </c>
      <c r="N4" s="30" t="str">
        <f t="shared" ref="N4:N16" si="5">IF(M4&lt;100%,"▼",IF(M4&gt;100%,"▲","-"))</f>
        <v>▲</v>
      </c>
    </row>
    <row r="5" spans="1:14" ht="17.25" x14ac:dyDescent="0.15">
      <c r="A5" s="92"/>
      <c r="B5" s="36" t="s">
        <v>72</v>
      </c>
      <c r="C5" s="33">
        <v>5283.6875</v>
      </c>
      <c r="D5" s="35">
        <v>5057.5</v>
      </c>
      <c r="E5" s="31">
        <f t="shared" si="0"/>
        <v>0.95719135546907341</v>
      </c>
      <c r="F5" s="34" t="str">
        <f t="shared" si="1"/>
        <v>▼</v>
      </c>
      <c r="G5" s="33">
        <v>4987.375</v>
      </c>
      <c r="H5" s="32">
        <v>5275</v>
      </c>
      <c r="I5" s="31">
        <f t="shared" si="2"/>
        <v>1.0576706183112359</v>
      </c>
      <c r="J5" s="34" t="str">
        <f t="shared" si="3"/>
        <v>▲</v>
      </c>
      <c r="K5" s="33">
        <v>5580</v>
      </c>
      <c r="L5" s="32">
        <v>4840</v>
      </c>
      <c r="M5" s="31">
        <f t="shared" si="4"/>
        <v>0.86738351254480284</v>
      </c>
      <c r="N5" s="30" t="str">
        <f t="shared" si="5"/>
        <v>▼</v>
      </c>
    </row>
    <row r="6" spans="1:14" ht="17.25" x14ac:dyDescent="0.15">
      <c r="A6" s="92"/>
      <c r="B6" s="36" t="s">
        <v>71</v>
      </c>
      <c r="C6" s="33">
        <v>2790.791666666667</v>
      </c>
      <c r="D6" s="35">
        <v>3039.5416666666665</v>
      </c>
      <c r="E6" s="31">
        <f t="shared" si="0"/>
        <v>1.0891324146374235</v>
      </c>
      <c r="F6" s="34" t="str">
        <f t="shared" si="1"/>
        <v>▲</v>
      </c>
      <c r="G6" s="33">
        <v>3351.5833333333335</v>
      </c>
      <c r="H6" s="32">
        <v>3949.083333333333</v>
      </c>
      <c r="I6" s="31">
        <f t="shared" si="2"/>
        <v>1.1782739501230761</v>
      </c>
      <c r="J6" s="34" t="str">
        <f t="shared" si="3"/>
        <v>▲</v>
      </c>
      <c r="K6" s="33">
        <v>2230</v>
      </c>
      <c r="L6" s="32">
        <v>2130</v>
      </c>
      <c r="M6" s="31">
        <f t="shared" si="4"/>
        <v>0.95515695067264572</v>
      </c>
      <c r="N6" s="30" t="str">
        <f t="shared" si="5"/>
        <v>▼</v>
      </c>
    </row>
    <row r="7" spans="1:14" ht="17.25" x14ac:dyDescent="0.15">
      <c r="A7" s="92"/>
      <c r="B7" s="36" t="s">
        <v>70</v>
      </c>
      <c r="C7" s="33">
        <v>1312.9166666666665</v>
      </c>
      <c r="D7" s="35">
        <v>1575</v>
      </c>
      <c r="E7" s="31">
        <f t="shared" si="0"/>
        <v>1.1996191685179309</v>
      </c>
      <c r="F7" s="34" t="str">
        <f t="shared" si="1"/>
        <v>▲</v>
      </c>
      <c r="G7" s="33">
        <v>1215.8333333333333</v>
      </c>
      <c r="H7" s="32">
        <v>1570</v>
      </c>
      <c r="I7" s="31">
        <f t="shared" si="2"/>
        <v>1.291295407813571</v>
      </c>
      <c r="J7" s="34" t="str">
        <f t="shared" si="3"/>
        <v>▲</v>
      </c>
      <c r="K7" s="33">
        <v>1410</v>
      </c>
      <c r="L7" s="32">
        <v>1580</v>
      </c>
      <c r="M7" s="31">
        <f t="shared" si="4"/>
        <v>1.1205673758865249</v>
      </c>
      <c r="N7" s="30" t="str">
        <f t="shared" si="5"/>
        <v>▲</v>
      </c>
    </row>
    <row r="8" spans="1:14" ht="17.25" x14ac:dyDescent="0.15">
      <c r="A8" s="92"/>
      <c r="B8" s="36" t="s">
        <v>69</v>
      </c>
      <c r="C8" s="33">
        <v>3116.6666666666665</v>
      </c>
      <c r="D8" s="35">
        <v>2864.583333333333</v>
      </c>
      <c r="E8" s="31">
        <f t="shared" si="0"/>
        <v>0.91911764705882348</v>
      </c>
      <c r="F8" s="34" t="str">
        <f t="shared" si="1"/>
        <v>▼</v>
      </c>
      <c r="G8" s="33">
        <v>2853.333333333333</v>
      </c>
      <c r="H8" s="32">
        <v>2749.1666666666665</v>
      </c>
      <c r="I8" s="31">
        <f t="shared" si="2"/>
        <v>0.96349299065420568</v>
      </c>
      <c r="J8" s="34" t="str">
        <f t="shared" si="3"/>
        <v>▼</v>
      </c>
      <c r="K8" s="33">
        <v>3380</v>
      </c>
      <c r="L8" s="32">
        <v>2980</v>
      </c>
      <c r="M8" s="31">
        <f t="shared" si="4"/>
        <v>0.88165680473372776</v>
      </c>
      <c r="N8" s="30" t="str">
        <f t="shared" si="5"/>
        <v>▼</v>
      </c>
    </row>
    <row r="9" spans="1:14" ht="17.25" x14ac:dyDescent="0.15">
      <c r="A9" s="92"/>
      <c r="B9" s="36" t="s">
        <v>68</v>
      </c>
      <c r="C9" s="33">
        <v>1487.9166666666667</v>
      </c>
      <c r="D9" s="35">
        <v>2433.333333333333</v>
      </c>
      <c r="E9" s="31">
        <f t="shared" si="0"/>
        <v>1.6353962475497057</v>
      </c>
      <c r="F9" s="34" t="str">
        <f t="shared" si="1"/>
        <v>▲</v>
      </c>
      <c r="G9" s="33">
        <v>1145.8333333333335</v>
      </c>
      <c r="H9" s="32">
        <v>1736.6666666666665</v>
      </c>
      <c r="I9" s="31">
        <f t="shared" si="2"/>
        <v>1.5156363636363632</v>
      </c>
      <c r="J9" s="34" t="str">
        <f t="shared" si="3"/>
        <v>▲</v>
      </c>
      <c r="K9" s="33">
        <v>1830</v>
      </c>
      <c r="L9" s="32">
        <v>3130</v>
      </c>
      <c r="M9" s="31">
        <f t="shared" si="4"/>
        <v>1.7103825136612021</v>
      </c>
      <c r="N9" s="30" t="str">
        <f t="shared" si="5"/>
        <v>▲</v>
      </c>
    </row>
    <row r="10" spans="1:14" ht="17.25" x14ac:dyDescent="0.15">
      <c r="A10" s="92"/>
      <c r="B10" s="36" t="s">
        <v>67</v>
      </c>
      <c r="C10" s="33">
        <v>590.60416666666663</v>
      </c>
      <c r="D10" s="35">
        <v>744.35416666666674</v>
      </c>
      <c r="E10" s="31">
        <f t="shared" si="0"/>
        <v>1.2603266429150941</v>
      </c>
      <c r="F10" s="34" t="str">
        <f t="shared" si="1"/>
        <v>▲</v>
      </c>
      <c r="G10" s="33">
        <v>431.20833333333331</v>
      </c>
      <c r="H10" s="32">
        <v>563.70833333333337</v>
      </c>
      <c r="I10" s="31">
        <f t="shared" si="2"/>
        <v>1.307276065320321</v>
      </c>
      <c r="J10" s="34" t="str">
        <f t="shared" si="3"/>
        <v>▲</v>
      </c>
      <c r="K10" s="33">
        <v>750</v>
      </c>
      <c r="L10" s="32">
        <v>925</v>
      </c>
      <c r="M10" s="31">
        <f t="shared" si="4"/>
        <v>1.2333333333333334</v>
      </c>
      <c r="N10" s="30" t="str">
        <f t="shared" si="5"/>
        <v>▲</v>
      </c>
    </row>
    <row r="11" spans="1:14" ht="17.25" x14ac:dyDescent="0.15">
      <c r="A11" s="92"/>
      <c r="B11" s="53" t="s">
        <v>66</v>
      </c>
      <c r="C11" s="44">
        <v>1390</v>
      </c>
      <c r="D11" s="28">
        <v>983.125</v>
      </c>
      <c r="E11" s="42">
        <f t="shared" si="0"/>
        <v>0.70728417266187049</v>
      </c>
      <c r="F11" s="45" t="str">
        <f t="shared" si="1"/>
        <v>▼</v>
      </c>
      <c r="G11" s="44">
        <v>1050</v>
      </c>
      <c r="H11" s="43">
        <v>931.25</v>
      </c>
      <c r="I11" s="42">
        <f t="shared" si="2"/>
        <v>0.88690476190476186</v>
      </c>
      <c r="J11" s="45" t="str">
        <f t="shared" si="3"/>
        <v>▼</v>
      </c>
      <c r="K11" s="44">
        <v>1730</v>
      </c>
      <c r="L11" s="43">
        <v>1035</v>
      </c>
      <c r="M11" s="42">
        <f t="shared" si="4"/>
        <v>0.59826589595375723</v>
      </c>
      <c r="N11" s="41" t="str">
        <f t="shared" si="5"/>
        <v>▼</v>
      </c>
    </row>
    <row r="12" spans="1:14" ht="17.25" x14ac:dyDescent="0.15">
      <c r="A12" s="93" t="s">
        <v>65</v>
      </c>
      <c r="B12" s="50" t="s">
        <v>64</v>
      </c>
      <c r="C12" s="38">
        <v>36672.5</v>
      </c>
      <c r="D12" s="39">
        <v>34540</v>
      </c>
      <c r="E12" s="31">
        <f t="shared" si="0"/>
        <v>0.94185016020178602</v>
      </c>
      <c r="F12" s="52" t="str">
        <f t="shared" si="1"/>
        <v>▼</v>
      </c>
      <c r="G12" s="38">
        <v>36505</v>
      </c>
      <c r="H12" s="37">
        <v>31040</v>
      </c>
      <c r="I12" s="31">
        <f t="shared" si="2"/>
        <v>0.85029448020819065</v>
      </c>
      <c r="J12" s="52" t="str">
        <f t="shared" si="3"/>
        <v>▼</v>
      </c>
      <c r="K12" s="38">
        <v>36840</v>
      </c>
      <c r="L12" s="37">
        <v>38040</v>
      </c>
      <c r="M12" s="31">
        <f t="shared" si="4"/>
        <v>1.0325732899022801</v>
      </c>
      <c r="N12" s="51" t="str">
        <f t="shared" si="5"/>
        <v>▲</v>
      </c>
    </row>
    <row r="13" spans="1:14" ht="17.25" x14ac:dyDescent="0.15">
      <c r="A13" s="94"/>
      <c r="B13" s="50" t="s">
        <v>63</v>
      </c>
      <c r="C13" s="33">
        <v>18760.833333333332</v>
      </c>
      <c r="D13" s="35">
        <v>19739.166666666668</v>
      </c>
      <c r="E13" s="31">
        <f t="shared" si="0"/>
        <v>1.0521476480255854</v>
      </c>
      <c r="F13" s="34" t="str">
        <f t="shared" si="1"/>
        <v>▲</v>
      </c>
      <c r="G13" s="33">
        <v>16041.666666666666</v>
      </c>
      <c r="H13" s="32">
        <v>16798.333333333336</v>
      </c>
      <c r="I13" s="31">
        <f t="shared" si="2"/>
        <v>1.0471688311688314</v>
      </c>
      <c r="J13" s="34" t="str">
        <f t="shared" si="3"/>
        <v>▲</v>
      </c>
      <c r="K13" s="33">
        <v>21480</v>
      </c>
      <c r="L13" s="32">
        <v>22680</v>
      </c>
      <c r="M13" s="31">
        <f t="shared" si="4"/>
        <v>1.0558659217877095</v>
      </c>
      <c r="N13" s="30" t="str">
        <f t="shared" si="5"/>
        <v>▲</v>
      </c>
    </row>
    <row r="14" spans="1:14" ht="17.25" x14ac:dyDescent="0.15">
      <c r="A14" s="94"/>
      <c r="B14" s="50" t="s">
        <v>62</v>
      </c>
      <c r="C14" s="33">
        <v>7046.25</v>
      </c>
      <c r="D14" s="35">
        <v>7175</v>
      </c>
      <c r="E14" s="31">
        <f t="shared" si="0"/>
        <v>1.0182721305659039</v>
      </c>
      <c r="F14" s="34" t="str">
        <f t="shared" si="1"/>
        <v>▲</v>
      </c>
      <c r="G14" s="33">
        <v>6662.5</v>
      </c>
      <c r="H14" s="32">
        <v>6870</v>
      </c>
      <c r="I14" s="31">
        <f t="shared" si="2"/>
        <v>1.0311444652908068</v>
      </c>
      <c r="J14" s="34" t="str">
        <f t="shared" si="3"/>
        <v>▲</v>
      </c>
      <c r="K14" s="33">
        <v>7430</v>
      </c>
      <c r="L14" s="32">
        <v>7480</v>
      </c>
      <c r="M14" s="31">
        <f t="shared" si="4"/>
        <v>1.0067294751009421</v>
      </c>
      <c r="N14" s="30" t="str">
        <f t="shared" si="5"/>
        <v>▲</v>
      </c>
    </row>
    <row r="15" spans="1:14" ht="17.25" x14ac:dyDescent="0.15">
      <c r="A15" s="95"/>
      <c r="B15" s="49" t="s">
        <v>61</v>
      </c>
      <c r="C15" s="44">
        <v>6389.9375</v>
      </c>
      <c r="D15" s="28">
        <v>4348.6875</v>
      </c>
      <c r="E15" s="42">
        <f t="shared" si="0"/>
        <v>0.68055243106837904</v>
      </c>
      <c r="F15" s="45" t="str">
        <f t="shared" si="1"/>
        <v>▼</v>
      </c>
      <c r="G15" s="44">
        <v>3929.875</v>
      </c>
      <c r="H15" s="43">
        <v>4067.375</v>
      </c>
      <c r="I15" s="42">
        <f t="shared" si="2"/>
        <v>1.0349883902159738</v>
      </c>
      <c r="J15" s="45" t="str">
        <f t="shared" si="3"/>
        <v>▲</v>
      </c>
      <c r="K15" s="44">
        <v>8850</v>
      </c>
      <c r="L15" s="43">
        <v>4630</v>
      </c>
      <c r="M15" s="42">
        <f t="shared" si="4"/>
        <v>0.52316384180790965</v>
      </c>
      <c r="N15" s="41" t="str">
        <f t="shared" si="5"/>
        <v>▼</v>
      </c>
    </row>
    <row r="16" spans="1:14" ht="17.25" x14ac:dyDescent="0.15">
      <c r="A16" s="96" t="s">
        <v>60</v>
      </c>
      <c r="B16" s="40" t="s">
        <v>59</v>
      </c>
      <c r="C16" s="38">
        <v>1994.2083333333335</v>
      </c>
      <c r="D16" s="39">
        <v>2445.4583333333335</v>
      </c>
      <c r="E16" s="31">
        <f t="shared" si="0"/>
        <v>1.2262802699483921</v>
      </c>
      <c r="F16" s="48" t="str">
        <f t="shared" si="1"/>
        <v>▲</v>
      </c>
      <c r="G16" s="38">
        <v>2048.416666666667</v>
      </c>
      <c r="H16" s="37">
        <v>1910.9166666666667</v>
      </c>
      <c r="I16" s="47">
        <f t="shared" si="2"/>
        <v>0.93287498474431463</v>
      </c>
      <c r="J16" s="48" t="str">
        <f t="shared" si="3"/>
        <v>▼</v>
      </c>
      <c r="K16" s="38">
        <v>1940</v>
      </c>
      <c r="L16" s="37">
        <v>2980</v>
      </c>
      <c r="M16" s="47">
        <f t="shared" si="4"/>
        <v>1.5360824742268042</v>
      </c>
      <c r="N16" s="46" t="str">
        <f t="shared" si="5"/>
        <v>▲</v>
      </c>
    </row>
    <row r="17" spans="1:14" ht="17.25" x14ac:dyDescent="0.15">
      <c r="A17" s="97"/>
      <c r="B17" s="36" t="s">
        <v>58</v>
      </c>
      <c r="C17" s="33">
        <v>8257.7777777777774</v>
      </c>
      <c r="D17" s="35">
        <v>6980</v>
      </c>
      <c r="E17" s="31">
        <f t="shared" si="0"/>
        <v>0.8452637244348763</v>
      </c>
      <c r="F17" s="34" t="str">
        <f t="shared" si="1"/>
        <v>▼</v>
      </c>
      <c r="G17" s="33">
        <v>4555.5555555555557</v>
      </c>
      <c r="H17" s="32">
        <v>4500</v>
      </c>
      <c r="I17" s="31">
        <f t="shared" si="2"/>
        <v>0.98780487804878048</v>
      </c>
      <c r="J17" s="34" t="str">
        <f t="shared" si="3"/>
        <v>▼</v>
      </c>
      <c r="K17" s="33">
        <v>11960</v>
      </c>
      <c r="L17" s="32">
        <v>9460</v>
      </c>
      <c r="M17" s="31" t="s">
        <v>57</v>
      </c>
      <c r="N17" s="30" t="s">
        <v>57</v>
      </c>
    </row>
    <row r="18" spans="1:14" ht="17.25" x14ac:dyDescent="0.15">
      <c r="A18" s="97"/>
      <c r="B18" s="36" t="s">
        <v>56</v>
      </c>
      <c r="C18" s="33">
        <v>3959.5833333333335</v>
      </c>
      <c r="D18" s="35">
        <v>4263.75</v>
      </c>
      <c r="E18" s="31">
        <f t="shared" si="0"/>
        <v>1.0768178469956855</v>
      </c>
      <c r="F18" s="34" t="str">
        <f t="shared" si="1"/>
        <v>▲</v>
      </c>
      <c r="G18" s="33">
        <v>4529.166666666667</v>
      </c>
      <c r="H18" s="32">
        <v>4137.5</v>
      </c>
      <c r="I18" s="31">
        <f t="shared" si="2"/>
        <v>0.91352345906163746</v>
      </c>
      <c r="J18" s="34" t="str">
        <f t="shared" si="3"/>
        <v>▼</v>
      </c>
      <c r="K18" s="33">
        <v>3390</v>
      </c>
      <c r="L18" s="32">
        <v>4390</v>
      </c>
      <c r="M18" s="31">
        <f>L18/K18</f>
        <v>1.2949852507374631</v>
      </c>
      <c r="N18" s="30" t="str">
        <f>IF(M18&lt;100%,"▼",IF(M18&gt;100%,"▲","-"))</f>
        <v>▲</v>
      </c>
    </row>
    <row r="19" spans="1:14" ht="17.25" x14ac:dyDescent="0.15">
      <c r="A19" s="97"/>
      <c r="B19" s="36" t="s">
        <v>55</v>
      </c>
      <c r="C19" s="44">
        <v>4356.25</v>
      </c>
      <c r="D19" s="28">
        <v>4063.75</v>
      </c>
      <c r="E19" s="42">
        <f t="shared" si="0"/>
        <v>0.93285509325681493</v>
      </c>
      <c r="F19" s="45" t="str">
        <f t="shared" si="1"/>
        <v>▼</v>
      </c>
      <c r="G19" s="44">
        <v>4232.5</v>
      </c>
      <c r="H19" s="43">
        <v>4437.5</v>
      </c>
      <c r="I19" s="42">
        <f t="shared" si="2"/>
        <v>1.0484347312463083</v>
      </c>
      <c r="J19" s="45" t="str">
        <f t="shared" si="3"/>
        <v>▲</v>
      </c>
      <c r="K19" s="44">
        <v>4480</v>
      </c>
      <c r="L19" s="43">
        <v>3690</v>
      </c>
      <c r="M19" s="42">
        <f>L19/K19</f>
        <v>0.8236607142857143</v>
      </c>
      <c r="N19" s="41" t="str">
        <f>IF(M19&lt;100%,"▼",IF(M19&gt;100%,"▲","-"))</f>
        <v>▼</v>
      </c>
    </row>
    <row r="20" spans="1:14" ht="17.25" x14ac:dyDescent="0.15">
      <c r="A20" s="96" t="s">
        <v>54</v>
      </c>
      <c r="B20" s="40" t="s">
        <v>53</v>
      </c>
      <c r="C20" s="38">
        <v>8653.125</v>
      </c>
      <c r="D20" s="39">
        <v>8766.875</v>
      </c>
      <c r="E20" s="31">
        <f t="shared" si="0"/>
        <v>1.0131455399061033</v>
      </c>
      <c r="F20" s="34" t="str">
        <f t="shared" si="1"/>
        <v>▲</v>
      </c>
      <c r="G20" s="38">
        <v>7406.25</v>
      </c>
      <c r="H20" s="37">
        <v>7633.75</v>
      </c>
      <c r="I20" s="31">
        <f t="shared" si="2"/>
        <v>1.0307172995780591</v>
      </c>
      <c r="J20" s="34" t="str">
        <f t="shared" si="3"/>
        <v>▲</v>
      </c>
      <c r="K20" s="38">
        <v>9900</v>
      </c>
      <c r="L20" s="37">
        <v>9900</v>
      </c>
      <c r="M20" s="31">
        <f>L20/K20</f>
        <v>1</v>
      </c>
      <c r="N20" s="30" t="str">
        <f>IF(M20&lt;100%,"▼",IF(M20&gt;100%,"▲","-"))</f>
        <v>-</v>
      </c>
    </row>
    <row r="21" spans="1:14" ht="17.25" x14ac:dyDescent="0.15">
      <c r="A21" s="97"/>
      <c r="B21" s="36" t="s">
        <v>52</v>
      </c>
      <c r="C21" s="33">
        <v>2555.625</v>
      </c>
      <c r="D21" s="35">
        <v>2555.625</v>
      </c>
      <c r="E21" s="31">
        <f t="shared" si="0"/>
        <v>1</v>
      </c>
      <c r="F21" s="34" t="str">
        <f t="shared" si="1"/>
        <v>-</v>
      </c>
      <c r="G21" s="33">
        <v>1811.25</v>
      </c>
      <c r="H21" s="32">
        <v>1811.25</v>
      </c>
      <c r="I21" s="31">
        <f t="shared" si="2"/>
        <v>1</v>
      </c>
      <c r="J21" s="34" t="str">
        <f t="shared" si="3"/>
        <v>-</v>
      </c>
      <c r="K21" s="33">
        <v>3300</v>
      </c>
      <c r="L21" s="32">
        <v>3300</v>
      </c>
      <c r="M21" s="31">
        <f>L21/K21</f>
        <v>1</v>
      </c>
      <c r="N21" s="30" t="str">
        <f>IF(M21&lt;100%,"▼",IF(M21&gt;100%,"▲","-"))</f>
        <v>-</v>
      </c>
    </row>
    <row r="22" spans="1:14" ht="17.25" x14ac:dyDescent="0.15">
      <c r="A22" s="97"/>
      <c r="B22" s="36" t="s">
        <v>51</v>
      </c>
      <c r="C22" s="33">
        <v>675.0625</v>
      </c>
      <c r="D22" s="35">
        <v>682.125</v>
      </c>
      <c r="E22" s="31">
        <f t="shared" si="0"/>
        <v>1.0104619942597908</v>
      </c>
      <c r="F22" s="34" t="str">
        <f t="shared" si="1"/>
        <v>▲</v>
      </c>
      <c r="G22" s="33">
        <v>674.125</v>
      </c>
      <c r="H22" s="32">
        <v>688.25</v>
      </c>
      <c r="I22" s="31">
        <f t="shared" si="2"/>
        <v>1.0209530873354349</v>
      </c>
      <c r="J22" s="34" t="str">
        <f t="shared" si="3"/>
        <v>▲</v>
      </c>
      <c r="K22" s="33">
        <v>676</v>
      </c>
      <c r="L22" s="32">
        <v>676</v>
      </c>
      <c r="M22" s="31">
        <f>L22/K22</f>
        <v>1</v>
      </c>
      <c r="N22" s="30" t="str">
        <f>IF(M22&lt;100%,"▼",IF(M22&gt;100%,"▲","-"))</f>
        <v>-</v>
      </c>
    </row>
    <row r="23" spans="1:14" ht="17.25" x14ac:dyDescent="0.15">
      <c r="A23" s="97"/>
      <c r="B23" s="36" t="s">
        <v>50</v>
      </c>
      <c r="C23" s="33">
        <v>527.25</v>
      </c>
      <c r="D23" s="35">
        <v>578.5</v>
      </c>
      <c r="E23" s="31">
        <f t="shared" si="0"/>
        <v>1.0972024656235182</v>
      </c>
      <c r="F23" s="34" t="str">
        <f t="shared" si="1"/>
        <v>▲</v>
      </c>
      <c r="G23" s="33">
        <v>527.25</v>
      </c>
      <c r="H23" s="32">
        <v>578.5</v>
      </c>
      <c r="I23" s="31">
        <f t="shared" si="2"/>
        <v>1.0972024656235182</v>
      </c>
      <c r="J23" s="34" t="str">
        <f t="shared" si="3"/>
        <v>▲</v>
      </c>
      <c r="K23" s="33" t="s">
        <v>45</v>
      </c>
      <c r="L23" s="32" t="s">
        <v>45</v>
      </c>
      <c r="M23" s="31" t="s">
        <v>49</v>
      </c>
      <c r="N23" s="30" t="s">
        <v>48</v>
      </c>
    </row>
    <row r="24" spans="1:14" ht="17.25" x14ac:dyDescent="0.15">
      <c r="A24" s="97"/>
      <c r="B24" s="36" t="s">
        <v>47</v>
      </c>
      <c r="C24" s="33">
        <v>1270</v>
      </c>
      <c r="D24" s="35">
        <v>1260</v>
      </c>
      <c r="E24" s="31">
        <f t="shared" si="0"/>
        <v>0.99212598425196852</v>
      </c>
      <c r="F24" s="34" t="str">
        <f t="shared" si="1"/>
        <v>▼</v>
      </c>
      <c r="G24" s="33">
        <v>1420</v>
      </c>
      <c r="H24" s="32">
        <v>1400</v>
      </c>
      <c r="I24" s="31">
        <f t="shared" si="2"/>
        <v>0.9859154929577465</v>
      </c>
      <c r="J24" s="34" t="str">
        <f t="shared" si="3"/>
        <v>▼</v>
      </c>
      <c r="K24" s="33">
        <v>1120</v>
      </c>
      <c r="L24" s="32">
        <v>1120</v>
      </c>
      <c r="M24" s="31">
        <f>L24/K24</f>
        <v>1</v>
      </c>
      <c r="N24" s="30" t="str">
        <f>IF(M24&lt;100%,"▼",IF(M24&gt;100%,"▲","-"))</f>
        <v>-</v>
      </c>
    </row>
    <row r="25" spans="1:14" ht="18" thickBot="1" x14ac:dyDescent="0.2">
      <c r="A25" s="98"/>
      <c r="B25" s="29" t="s">
        <v>46</v>
      </c>
      <c r="C25" s="26">
        <v>6393.333333333333</v>
      </c>
      <c r="D25" s="28">
        <v>6393.333333333333</v>
      </c>
      <c r="E25" s="24">
        <f t="shared" si="0"/>
        <v>1</v>
      </c>
      <c r="F25" s="27" t="str">
        <f t="shared" si="1"/>
        <v>-</v>
      </c>
      <c r="G25" s="26">
        <v>8536.6666666666661</v>
      </c>
      <c r="H25" s="25">
        <v>8536.6666666666661</v>
      </c>
      <c r="I25" s="24">
        <f t="shared" si="2"/>
        <v>1</v>
      </c>
      <c r="J25" s="27" t="str">
        <f t="shared" si="3"/>
        <v>-</v>
      </c>
      <c r="K25" s="26">
        <v>4250</v>
      </c>
      <c r="L25" s="25">
        <v>4250</v>
      </c>
      <c r="M25" s="24">
        <f>L25/K25</f>
        <v>1</v>
      </c>
      <c r="N25" s="23" t="str">
        <f>IF(M25&lt;100%,"▼",IF(M25&gt;100%,"▲","-"))</f>
        <v>-</v>
      </c>
    </row>
  </sheetData>
  <mergeCells count="13">
    <mergeCell ref="A16:A19"/>
    <mergeCell ref="A20:A25"/>
    <mergeCell ref="A1:N1"/>
    <mergeCell ref="A2:A3"/>
    <mergeCell ref="B2:B3"/>
    <mergeCell ref="C2:F2"/>
    <mergeCell ref="G2:J2"/>
    <mergeCell ref="K2:N2"/>
    <mergeCell ref="E3:F3"/>
    <mergeCell ref="I3:J3"/>
    <mergeCell ref="M3:N3"/>
    <mergeCell ref="A4:A11"/>
    <mergeCell ref="A12:A15"/>
  </mergeCells>
  <phoneticPr fontId="5" type="noConversion"/>
  <conditionalFormatting sqref="J4:J25 N4:N25 F4:F25">
    <cfRule type="containsText" dxfId="1" priority="2" operator="containsText" text="▲">
      <formula>NOT(ISERROR(SEARCH("▲",F4)))</formula>
    </cfRule>
  </conditionalFormatting>
  <conditionalFormatting sqref="J4:J25 N4:N25 F4:F25">
    <cfRule type="containsText" dxfId="0" priority="1" operator="containsText" text="▼">
      <formula>NOT(ISERROR(SEARCH("▼",F4)))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생필품 가격조사표</vt:lpstr>
      <vt:lpstr>가격변동률</vt:lpstr>
    </vt:vector>
  </TitlesOfParts>
  <Company>광진구청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2020-04-02T23:59:22Z</cp:lastPrinted>
  <dcterms:created xsi:type="dcterms:W3CDTF">2007-04-12T07:30:58Z</dcterms:created>
  <dcterms:modified xsi:type="dcterms:W3CDTF">2021-08-04T05:11:29Z</dcterms:modified>
</cp:coreProperties>
</file>